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f712db620c5dba/Documents/Curt's Stuff/Theatre/2019 Results/"/>
    </mc:Choice>
  </mc:AlternateContent>
  <xr:revisionPtr revIDLastSave="0" documentId="8_{28024174-AF16-4DC8-91BF-5BDB1F48E502}" xr6:coauthVersionLast="43" xr6:coauthVersionMax="43" xr10:uidLastSave="{00000000-0000-0000-0000-000000000000}"/>
  <bookViews>
    <workbookView xWindow="-120" yWindow="-120" windowWidth="29040" windowHeight="15840" tabRatio="864" activeTab="15" xr2:uid="{00000000-000D-0000-FFFF-FFFF00000000}"/>
  </bookViews>
  <sheets>
    <sheet name="HM" sheetId="1" r:id="rId1"/>
    <sheet name="Sheet1" sheetId="29" r:id="rId2"/>
    <sheet name="DM" sheetId="11" r:id="rId3"/>
    <sheet name="CLASS" sheetId="13" r:id="rId4"/>
    <sheet name="COMTEMP" sheetId="15" r:id="rId5"/>
    <sheet name="P" sheetId="17" r:id="rId6"/>
    <sheet name="MT" sheetId="19" r:id="rId7"/>
    <sheet name="HM MR" sheetId="21" r:id="rId8"/>
    <sheet name="DM MR" sheetId="22" r:id="rId9"/>
    <sheet name="CLASS MR" sheetId="24" r:id="rId10"/>
    <sheet name="CONTEMP MR" sheetId="25" r:id="rId11"/>
    <sheet name="P MR" sheetId="26" r:id="rId12"/>
    <sheet name="MT MR" sheetId="27" r:id="rId13"/>
    <sheet name="OAP" sheetId="7" r:id="rId14"/>
    <sheet name="SWEEP" sheetId="8" r:id="rId15"/>
    <sheet name="Results" sheetId="30" r:id="rId16"/>
  </sheets>
  <definedNames>
    <definedName name="_xlnm._FilterDatabase" localSheetId="3" hidden="1">CLASS!$A$3:$AD$153</definedName>
    <definedName name="_xlnm._FilterDatabase" localSheetId="4" hidden="1">COMTEMP!$A$3:$AD$153</definedName>
    <definedName name="_xlnm._FilterDatabase" localSheetId="2" hidden="1">DM!$A$3:$Z$153</definedName>
    <definedName name="_xlnm._FilterDatabase" localSheetId="0" hidden="1">HM!$A$3:$Z$153</definedName>
    <definedName name="_xlnm._FilterDatabase" localSheetId="6" hidden="1">MT!$A$3:$AF$153</definedName>
    <definedName name="_xlnm._FilterDatabase" localSheetId="5" hidden="1">P!$A$3:$AB$153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2" i="27" l="1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L122" i="27"/>
  <c r="K122" i="27"/>
  <c r="L121" i="27"/>
  <c r="K121" i="27"/>
  <c r="L120" i="27"/>
  <c r="K120" i="27"/>
  <c r="L119" i="27"/>
  <c r="K119" i="27"/>
  <c r="L118" i="27"/>
  <c r="K118" i="27"/>
  <c r="L117" i="27"/>
  <c r="K117" i="27"/>
  <c r="L116" i="27"/>
  <c r="K116" i="27"/>
  <c r="L115" i="27"/>
  <c r="K115" i="27"/>
  <c r="L114" i="27"/>
  <c r="K114" i="27"/>
  <c r="L113" i="27"/>
  <c r="K113" i="27"/>
  <c r="L112" i="27"/>
  <c r="K112" i="27"/>
  <c r="L111" i="27"/>
  <c r="K111" i="27"/>
  <c r="L110" i="27"/>
  <c r="K110" i="27"/>
  <c r="L109" i="27"/>
  <c r="K109" i="27"/>
  <c r="L108" i="27"/>
  <c r="K108" i="27"/>
  <c r="L107" i="27"/>
  <c r="K107" i="27"/>
  <c r="L106" i="27"/>
  <c r="K106" i="27"/>
  <c r="L105" i="27"/>
  <c r="K105" i="27"/>
  <c r="L104" i="27"/>
  <c r="K104" i="27"/>
  <c r="L103" i="27"/>
  <c r="K103" i="27"/>
  <c r="L102" i="27"/>
  <c r="K102" i="27"/>
  <c r="L101" i="27"/>
  <c r="K101" i="27"/>
  <c r="L100" i="27"/>
  <c r="K100" i="27"/>
  <c r="L99" i="27"/>
  <c r="K99" i="27"/>
  <c r="L98" i="27"/>
  <c r="K98" i="27"/>
  <c r="L97" i="27"/>
  <c r="K97" i="27"/>
  <c r="L96" i="27"/>
  <c r="K96" i="27"/>
  <c r="L95" i="27"/>
  <c r="K95" i="27"/>
  <c r="L94" i="27"/>
  <c r="K94" i="27"/>
  <c r="L93" i="27"/>
  <c r="K93" i="27"/>
  <c r="L92" i="27"/>
  <c r="K92" i="27"/>
  <c r="L91" i="27"/>
  <c r="K91" i="27"/>
  <c r="L90" i="27"/>
  <c r="K90" i="27"/>
  <c r="L89" i="27"/>
  <c r="K89" i="27"/>
  <c r="L88" i="27"/>
  <c r="K88" i="27"/>
  <c r="L87" i="27"/>
  <c r="K87" i="27"/>
  <c r="L86" i="27"/>
  <c r="K86" i="27"/>
  <c r="L85" i="27"/>
  <c r="K85" i="27"/>
  <c r="L84" i="27"/>
  <c r="K84" i="27"/>
  <c r="L83" i="27"/>
  <c r="K83" i="27"/>
  <c r="L82" i="27"/>
  <c r="K82" i="27"/>
  <c r="L81" i="27"/>
  <c r="K81" i="27"/>
  <c r="L80" i="27"/>
  <c r="K80" i="27"/>
  <c r="L79" i="27"/>
  <c r="K79" i="27"/>
  <c r="L78" i="27"/>
  <c r="K78" i="27"/>
  <c r="L77" i="27"/>
  <c r="K77" i="27"/>
  <c r="L76" i="27"/>
  <c r="K76" i="27"/>
  <c r="L75" i="27"/>
  <c r="K75" i="27"/>
  <c r="L74" i="27"/>
  <c r="K74" i="27"/>
  <c r="L73" i="27"/>
  <c r="K73" i="27"/>
  <c r="L72" i="27"/>
  <c r="K72" i="27"/>
  <c r="L71" i="27"/>
  <c r="K71" i="27"/>
  <c r="L70" i="27"/>
  <c r="K70" i="27"/>
  <c r="L69" i="27"/>
  <c r="K69" i="27"/>
  <c r="L68" i="27"/>
  <c r="K68" i="27"/>
  <c r="L67" i="27"/>
  <c r="K67" i="27"/>
  <c r="L66" i="27"/>
  <c r="K66" i="27"/>
  <c r="L65" i="27"/>
  <c r="K65" i="27"/>
  <c r="L64" i="27"/>
  <c r="K64" i="27"/>
  <c r="L63" i="27"/>
  <c r="K63" i="27"/>
  <c r="L62" i="27"/>
  <c r="K62" i="27"/>
  <c r="L61" i="27"/>
  <c r="K61" i="27"/>
  <c r="L60" i="27"/>
  <c r="K60" i="27"/>
  <c r="L59" i="27"/>
  <c r="K59" i="27"/>
  <c r="L58" i="27"/>
  <c r="K58" i="27"/>
  <c r="L57" i="27"/>
  <c r="K57" i="27"/>
  <c r="L56" i="27"/>
  <c r="K56" i="27"/>
  <c r="L55" i="27"/>
  <c r="K55" i="27"/>
  <c r="L54" i="27"/>
  <c r="K54" i="27"/>
  <c r="L53" i="27"/>
  <c r="K53" i="27"/>
  <c r="L52" i="27"/>
  <c r="K52" i="27"/>
  <c r="L51" i="27"/>
  <c r="K51" i="27"/>
  <c r="L50" i="27"/>
  <c r="K50" i="27"/>
  <c r="L49" i="27"/>
  <c r="K49" i="27"/>
  <c r="L48" i="27"/>
  <c r="K48" i="27"/>
  <c r="L47" i="27"/>
  <c r="K47" i="27"/>
  <c r="L46" i="27"/>
  <c r="K46" i="27"/>
  <c r="L45" i="27"/>
  <c r="K45" i="27"/>
  <c r="L44" i="27"/>
  <c r="K44" i="27"/>
  <c r="L43" i="27"/>
  <c r="K43" i="27"/>
  <c r="L42" i="27"/>
  <c r="K42" i="27"/>
  <c r="L41" i="27"/>
  <c r="K41" i="27"/>
  <c r="L40" i="27"/>
  <c r="K40" i="27"/>
  <c r="L39" i="27"/>
  <c r="K39" i="27"/>
  <c r="L38" i="27"/>
  <c r="K38" i="27"/>
  <c r="L37" i="27"/>
  <c r="K37" i="27"/>
  <c r="L36" i="27"/>
  <c r="K36" i="27"/>
  <c r="L35" i="27"/>
  <c r="K35" i="27"/>
  <c r="L34" i="27"/>
  <c r="K34" i="27"/>
  <c r="L33" i="27"/>
  <c r="K33" i="27"/>
  <c r="L32" i="27"/>
  <c r="K32" i="27"/>
  <c r="L31" i="27"/>
  <c r="K31" i="27"/>
  <c r="L30" i="27"/>
  <c r="K30" i="27"/>
  <c r="L29" i="27"/>
  <c r="K29" i="27"/>
  <c r="L28" i="27"/>
  <c r="K28" i="27"/>
  <c r="L27" i="27"/>
  <c r="K27" i="27"/>
  <c r="L26" i="27"/>
  <c r="K26" i="27"/>
  <c r="L25" i="27"/>
  <c r="K25" i="27"/>
  <c r="L24" i="27"/>
  <c r="K24" i="27"/>
  <c r="L23" i="27"/>
  <c r="K23" i="27"/>
  <c r="L22" i="27"/>
  <c r="K22" i="27"/>
  <c r="L21" i="27"/>
  <c r="K21" i="27"/>
  <c r="L20" i="27"/>
  <c r="K20" i="27"/>
  <c r="L19" i="27"/>
  <c r="K19" i="27"/>
  <c r="L18" i="27"/>
  <c r="K18" i="27"/>
  <c r="L17" i="27"/>
  <c r="K17" i="27"/>
  <c r="L16" i="27"/>
  <c r="K16" i="27"/>
  <c r="L15" i="27"/>
  <c r="K15" i="27"/>
  <c r="L14" i="27"/>
  <c r="K14" i="27"/>
  <c r="L13" i="27"/>
  <c r="K13" i="27"/>
  <c r="L12" i="27"/>
  <c r="K12" i="27"/>
  <c r="L11" i="27"/>
  <c r="K11" i="27"/>
  <c r="L10" i="27"/>
  <c r="K10" i="27"/>
  <c r="L9" i="27"/>
  <c r="K9" i="27"/>
  <c r="L8" i="27"/>
  <c r="K8" i="27"/>
  <c r="L7" i="27"/>
  <c r="K7" i="27"/>
  <c r="L6" i="27"/>
  <c r="K6" i="27"/>
  <c r="L5" i="27"/>
  <c r="K5" i="27"/>
  <c r="L4" i="27"/>
  <c r="K4" i="27"/>
  <c r="L3" i="27"/>
  <c r="K3" i="27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L122" i="26"/>
  <c r="K122" i="26"/>
  <c r="L121" i="26"/>
  <c r="K121" i="26"/>
  <c r="L120" i="26"/>
  <c r="K120" i="26"/>
  <c r="L119" i="26"/>
  <c r="K119" i="26"/>
  <c r="L118" i="26"/>
  <c r="K118" i="26"/>
  <c r="L117" i="26"/>
  <c r="K117" i="26"/>
  <c r="L116" i="26"/>
  <c r="K116" i="26"/>
  <c r="L115" i="26"/>
  <c r="K115" i="26"/>
  <c r="L114" i="26"/>
  <c r="K114" i="26"/>
  <c r="L113" i="26"/>
  <c r="K113" i="26"/>
  <c r="L112" i="26"/>
  <c r="K112" i="26"/>
  <c r="L111" i="26"/>
  <c r="K111" i="26"/>
  <c r="L110" i="26"/>
  <c r="K110" i="26"/>
  <c r="L109" i="26"/>
  <c r="K109" i="26"/>
  <c r="L108" i="26"/>
  <c r="K108" i="26"/>
  <c r="L107" i="26"/>
  <c r="K107" i="26"/>
  <c r="L106" i="26"/>
  <c r="K106" i="26"/>
  <c r="L105" i="26"/>
  <c r="K105" i="26"/>
  <c r="L104" i="26"/>
  <c r="K104" i="26"/>
  <c r="L103" i="26"/>
  <c r="K103" i="26"/>
  <c r="L102" i="26"/>
  <c r="K102" i="26"/>
  <c r="L101" i="26"/>
  <c r="K101" i="26"/>
  <c r="L100" i="26"/>
  <c r="K100" i="26"/>
  <c r="L99" i="26"/>
  <c r="K99" i="26"/>
  <c r="L98" i="26"/>
  <c r="K98" i="26"/>
  <c r="L97" i="26"/>
  <c r="K97" i="26"/>
  <c r="L96" i="26"/>
  <c r="K96" i="26"/>
  <c r="L95" i="26"/>
  <c r="K95" i="26"/>
  <c r="L94" i="26"/>
  <c r="K94" i="26"/>
  <c r="L93" i="26"/>
  <c r="K93" i="26"/>
  <c r="L92" i="26"/>
  <c r="K92" i="26"/>
  <c r="L91" i="26"/>
  <c r="K91" i="26"/>
  <c r="L90" i="26"/>
  <c r="K90" i="26"/>
  <c r="L89" i="26"/>
  <c r="K89" i="26"/>
  <c r="L88" i="26"/>
  <c r="K88" i="26"/>
  <c r="L87" i="26"/>
  <c r="K87" i="26"/>
  <c r="L86" i="26"/>
  <c r="K86" i="26"/>
  <c r="L85" i="26"/>
  <c r="K85" i="26"/>
  <c r="L84" i="26"/>
  <c r="K84" i="26"/>
  <c r="L83" i="26"/>
  <c r="K83" i="26"/>
  <c r="L82" i="26"/>
  <c r="K82" i="26"/>
  <c r="L81" i="26"/>
  <c r="K81" i="26"/>
  <c r="L80" i="26"/>
  <c r="K80" i="26"/>
  <c r="L79" i="26"/>
  <c r="K79" i="26"/>
  <c r="L78" i="26"/>
  <c r="K78" i="26"/>
  <c r="L77" i="26"/>
  <c r="K77" i="26"/>
  <c r="L76" i="26"/>
  <c r="K76" i="26"/>
  <c r="L75" i="26"/>
  <c r="K75" i="26"/>
  <c r="L74" i="26"/>
  <c r="K74" i="26"/>
  <c r="L73" i="26"/>
  <c r="K73" i="26"/>
  <c r="L72" i="26"/>
  <c r="K72" i="26"/>
  <c r="L71" i="26"/>
  <c r="K71" i="26"/>
  <c r="L70" i="26"/>
  <c r="K70" i="26"/>
  <c r="L69" i="26"/>
  <c r="K69" i="26"/>
  <c r="L68" i="26"/>
  <c r="K68" i="26"/>
  <c r="L67" i="26"/>
  <c r="K67" i="26"/>
  <c r="L66" i="26"/>
  <c r="K66" i="26"/>
  <c r="L65" i="26"/>
  <c r="K65" i="26"/>
  <c r="L64" i="26"/>
  <c r="K64" i="26"/>
  <c r="L63" i="26"/>
  <c r="K63" i="26"/>
  <c r="L62" i="26"/>
  <c r="K62" i="26"/>
  <c r="L61" i="26"/>
  <c r="K61" i="26"/>
  <c r="L60" i="26"/>
  <c r="K60" i="26"/>
  <c r="L59" i="26"/>
  <c r="K59" i="26"/>
  <c r="L58" i="26"/>
  <c r="K58" i="26"/>
  <c r="L57" i="26"/>
  <c r="K57" i="26"/>
  <c r="L56" i="26"/>
  <c r="K56" i="26"/>
  <c r="L55" i="26"/>
  <c r="K55" i="26"/>
  <c r="L54" i="26"/>
  <c r="K54" i="26"/>
  <c r="L53" i="26"/>
  <c r="K53" i="26"/>
  <c r="L52" i="26"/>
  <c r="K52" i="26"/>
  <c r="L51" i="26"/>
  <c r="K51" i="26"/>
  <c r="L50" i="26"/>
  <c r="K50" i="26"/>
  <c r="L49" i="26"/>
  <c r="K49" i="26"/>
  <c r="L48" i="26"/>
  <c r="K48" i="26"/>
  <c r="L47" i="26"/>
  <c r="K47" i="26"/>
  <c r="L46" i="26"/>
  <c r="K46" i="26"/>
  <c r="L45" i="26"/>
  <c r="K45" i="26"/>
  <c r="L44" i="26"/>
  <c r="K44" i="26"/>
  <c r="L43" i="26"/>
  <c r="K43" i="26"/>
  <c r="L42" i="26"/>
  <c r="K42" i="26"/>
  <c r="L41" i="26"/>
  <c r="K41" i="26"/>
  <c r="L40" i="26"/>
  <c r="K40" i="26"/>
  <c r="L39" i="26"/>
  <c r="K39" i="26"/>
  <c r="L38" i="26"/>
  <c r="K38" i="26"/>
  <c r="L37" i="26"/>
  <c r="K37" i="26"/>
  <c r="L36" i="26"/>
  <c r="K36" i="26"/>
  <c r="L35" i="26"/>
  <c r="K35" i="26"/>
  <c r="L34" i="26"/>
  <c r="K34" i="26"/>
  <c r="L33" i="26"/>
  <c r="K33" i="26"/>
  <c r="L32" i="26"/>
  <c r="K32" i="26"/>
  <c r="L31" i="26"/>
  <c r="K31" i="26"/>
  <c r="L30" i="26"/>
  <c r="K30" i="26"/>
  <c r="L29" i="26"/>
  <c r="K29" i="26"/>
  <c r="L28" i="26"/>
  <c r="K28" i="26"/>
  <c r="L27" i="26"/>
  <c r="K27" i="26"/>
  <c r="L26" i="26"/>
  <c r="K26" i="26"/>
  <c r="L25" i="26"/>
  <c r="K25" i="26"/>
  <c r="L24" i="26"/>
  <c r="K24" i="26"/>
  <c r="L23" i="26"/>
  <c r="K23" i="26"/>
  <c r="L22" i="26"/>
  <c r="K22" i="26"/>
  <c r="L21" i="26"/>
  <c r="K21" i="26"/>
  <c r="L20" i="26"/>
  <c r="K20" i="26"/>
  <c r="L19" i="26"/>
  <c r="K19" i="26"/>
  <c r="L18" i="26"/>
  <c r="K18" i="26"/>
  <c r="L17" i="26"/>
  <c r="K17" i="26"/>
  <c r="L16" i="26"/>
  <c r="K16" i="26"/>
  <c r="L15" i="26"/>
  <c r="K15" i="26"/>
  <c r="L14" i="26"/>
  <c r="K14" i="26"/>
  <c r="L13" i="26"/>
  <c r="K13" i="26"/>
  <c r="L12" i="26"/>
  <c r="K12" i="26"/>
  <c r="L11" i="26"/>
  <c r="K11" i="26"/>
  <c r="L10" i="26"/>
  <c r="K10" i="26"/>
  <c r="L9" i="26"/>
  <c r="K9" i="26"/>
  <c r="L8" i="26"/>
  <c r="K8" i="26"/>
  <c r="L7" i="26"/>
  <c r="K7" i="26"/>
  <c r="L6" i="26"/>
  <c r="K6" i="26"/>
  <c r="L5" i="26"/>
  <c r="K5" i="26"/>
  <c r="L4" i="26"/>
  <c r="K4" i="26"/>
  <c r="L3" i="26"/>
  <c r="K3" i="26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L122" i="25"/>
  <c r="K122" i="25"/>
  <c r="L121" i="25"/>
  <c r="K121" i="25"/>
  <c r="L120" i="25"/>
  <c r="K120" i="25"/>
  <c r="L119" i="25"/>
  <c r="K119" i="25"/>
  <c r="L118" i="25"/>
  <c r="K118" i="25"/>
  <c r="L117" i="25"/>
  <c r="K117" i="25"/>
  <c r="L116" i="25"/>
  <c r="K116" i="25"/>
  <c r="L115" i="25"/>
  <c r="K115" i="25"/>
  <c r="L114" i="25"/>
  <c r="K114" i="25"/>
  <c r="L113" i="25"/>
  <c r="K113" i="25"/>
  <c r="L112" i="25"/>
  <c r="K112" i="25"/>
  <c r="L111" i="25"/>
  <c r="K111" i="25"/>
  <c r="L110" i="25"/>
  <c r="K110" i="25"/>
  <c r="L109" i="25"/>
  <c r="K109" i="25"/>
  <c r="L108" i="25"/>
  <c r="K108" i="25"/>
  <c r="L107" i="25"/>
  <c r="K107" i="25"/>
  <c r="L106" i="25"/>
  <c r="K106" i="25"/>
  <c r="L105" i="25"/>
  <c r="K105" i="25"/>
  <c r="L104" i="25"/>
  <c r="K104" i="25"/>
  <c r="L103" i="25"/>
  <c r="K103" i="25"/>
  <c r="L102" i="25"/>
  <c r="K102" i="25"/>
  <c r="L101" i="25"/>
  <c r="K101" i="25"/>
  <c r="L100" i="25"/>
  <c r="K100" i="25"/>
  <c r="L99" i="25"/>
  <c r="K99" i="25"/>
  <c r="L98" i="25"/>
  <c r="K98" i="25"/>
  <c r="L97" i="25"/>
  <c r="K97" i="25"/>
  <c r="L96" i="25"/>
  <c r="K96" i="25"/>
  <c r="L95" i="25"/>
  <c r="K95" i="25"/>
  <c r="L94" i="25"/>
  <c r="K94" i="25"/>
  <c r="L93" i="25"/>
  <c r="K93" i="25"/>
  <c r="L92" i="25"/>
  <c r="K92" i="25"/>
  <c r="L91" i="25"/>
  <c r="K91" i="25"/>
  <c r="L90" i="25"/>
  <c r="K90" i="25"/>
  <c r="L89" i="25"/>
  <c r="K89" i="25"/>
  <c r="L88" i="25"/>
  <c r="K88" i="25"/>
  <c r="L87" i="25"/>
  <c r="K87" i="25"/>
  <c r="L86" i="25"/>
  <c r="K86" i="25"/>
  <c r="L85" i="25"/>
  <c r="K85" i="25"/>
  <c r="L84" i="25"/>
  <c r="K84" i="25"/>
  <c r="L83" i="25"/>
  <c r="K83" i="25"/>
  <c r="L82" i="25"/>
  <c r="K82" i="25"/>
  <c r="L81" i="25"/>
  <c r="K81" i="25"/>
  <c r="L80" i="25"/>
  <c r="K80" i="25"/>
  <c r="L79" i="25"/>
  <c r="K79" i="25"/>
  <c r="L78" i="25"/>
  <c r="K78" i="25"/>
  <c r="L77" i="25"/>
  <c r="K77" i="25"/>
  <c r="L76" i="25"/>
  <c r="K76" i="25"/>
  <c r="L75" i="25"/>
  <c r="K75" i="25"/>
  <c r="L74" i="25"/>
  <c r="K74" i="25"/>
  <c r="L73" i="25"/>
  <c r="K73" i="25"/>
  <c r="L72" i="25"/>
  <c r="K72" i="25"/>
  <c r="L71" i="25"/>
  <c r="K71" i="25"/>
  <c r="L70" i="25"/>
  <c r="K70" i="25"/>
  <c r="L69" i="25"/>
  <c r="K69" i="25"/>
  <c r="L68" i="25"/>
  <c r="K68" i="25"/>
  <c r="L67" i="25"/>
  <c r="K67" i="25"/>
  <c r="L66" i="25"/>
  <c r="K66" i="25"/>
  <c r="L65" i="25"/>
  <c r="K65" i="25"/>
  <c r="L64" i="25"/>
  <c r="K64" i="25"/>
  <c r="L63" i="25"/>
  <c r="K63" i="25"/>
  <c r="L62" i="25"/>
  <c r="K62" i="25"/>
  <c r="L61" i="25"/>
  <c r="K61" i="25"/>
  <c r="L60" i="25"/>
  <c r="K60" i="25"/>
  <c r="L59" i="25"/>
  <c r="K59" i="25"/>
  <c r="L58" i="25"/>
  <c r="K58" i="25"/>
  <c r="L57" i="25"/>
  <c r="K57" i="25"/>
  <c r="L56" i="25"/>
  <c r="K56" i="25"/>
  <c r="L55" i="25"/>
  <c r="K55" i="25"/>
  <c r="L54" i="25"/>
  <c r="K54" i="25"/>
  <c r="L53" i="25"/>
  <c r="K53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44" i="25"/>
  <c r="K44" i="25"/>
  <c r="L43" i="25"/>
  <c r="K43" i="25"/>
  <c r="L42" i="25"/>
  <c r="K42" i="25"/>
  <c r="L41" i="25"/>
  <c r="K41" i="25"/>
  <c r="L40" i="25"/>
  <c r="K40" i="25"/>
  <c r="L39" i="25"/>
  <c r="K39" i="25"/>
  <c r="L38" i="25"/>
  <c r="K38" i="25"/>
  <c r="L37" i="25"/>
  <c r="K37" i="25"/>
  <c r="L36" i="25"/>
  <c r="K36" i="25"/>
  <c r="L35" i="25"/>
  <c r="K35" i="25"/>
  <c r="L34" i="25"/>
  <c r="K34" i="25"/>
  <c r="L33" i="25"/>
  <c r="K33" i="25"/>
  <c r="L32" i="25"/>
  <c r="K32" i="25"/>
  <c r="L31" i="25"/>
  <c r="K31" i="25"/>
  <c r="L30" i="25"/>
  <c r="K30" i="25"/>
  <c r="L29" i="25"/>
  <c r="K29" i="25"/>
  <c r="L28" i="25"/>
  <c r="K28" i="25"/>
  <c r="L27" i="25"/>
  <c r="K27" i="25"/>
  <c r="L26" i="25"/>
  <c r="K26" i="25"/>
  <c r="L25" i="25"/>
  <c r="K25" i="25"/>
  <c r="L24" i="25"/>
  <c r="K24" i="25"/>
  <c r="L23" i="25"/>
  <c r="K23" i="25"/>
  <c r="L22" i="25"/>
  <c r="K22" i="25"/>
  <c r="L21" i="25"/>
  <c r="K21" i="25"/>
  <c r="L20" i="25"/>
  <c r="K20" i="25"/>
  <c r="L19" i="25"/>
  <c r="K19" i="25"/>
  <c r="L18" i="25"/>
  <c r="K18" i="25"/>
  <c r="L17" i="25"/>
  <c r="K17" i="25"/>
  <c r="L16" i="25"/>
  <c r="K16" i="25"/>
  <c r="L15" i="25"/>
  <c r="K15" i="25"/>
  <c r="L14" i="25"/>
  <c r="K14" i="25"/>
  <c r="L13" i="25"/>
  <c r="K13" i="25"/>
  <c r="L12" i="25"/>
  <c r="K12" i="25"/>
  <c r="L11" i="25"/>
  <c r="K11" i="25"/>
  <c r="L10" i="25"/>
  <c r="K10" i="25"/>
  <c r="L9" i="25"/>
  <c r="K9" i="25"/>
  <c r="L8" i="25"/>
  <c r="K8" i="25"/>
  <c r="L7" i="25"/>
  <c r="K7" i="25"/>
  <c r="L6" i="25"/>
  <c r="K6" i="25"/>
  <c r="L5" i="25"/>
  <c r="K5" i="25"/>
  <c r="L4" i="25"/>
  <c r="K4" i="25"/>
  <c r="L3" i="25"/>
  <c r="K3" i="25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L122" i="24"/>
  <c r="K122" i="24"/>
  <c r="L121" i="24"/>
  <c r="K121" i="24"/>
  <c r="L120" i="24"/>
  <c r="K120" i="24"/>
  <c r="L119" i="24"/>
  <c r="K119" i="24"/>
  <c r="L118" i="24"/>
  <c r="K118" i="24"/>
  <c r="L117" i="24"/>
  <c r="K117" i="24"/>
  <c r="L116" i="24"/>
  <c r="K116" i="24"/>
  <c r="L115" i="24"/>
  <c r="K115" i="24"/>
  <c r="L114" i="24"/>
  <c r="K114" i="24"/>
  <c r="L113" i="24"/>
  <c r="K113" i="24"/>
  <c r="L112" i="24"/>
  <c r="K112" i="24"/>
  <c r="L111" i="24"/>
  <c r="K111" i="24"/>
  <c r="L110" i="24"/>
  <c r="K110" i="24"/>
  <c r="L109" i="24"/>
  <c r="K109" i="24"/>
  <c r="L108" i="24"/>
  <c r="K108" i="24"/>
  <c r="L107" i="24"/>
  <c r="K107" i="24"/>
  <c r="L106" i="24"/>
  <c r="K106" i="24"/>
  <c r="L105" i="24"/>
  <c r="K105" i="24"/>
  <c r="L104" i="24"/>
  <c r="K104" i="24"/>
  <c r="L103" i="24"/>
  <c r="K103" i="24"/>
  <c r="L102" i="24"/>
  <c r="K102" i="24"/>
  <c r="L101" i="24"/>
  <c r="K101" i="24"/>
  <c r="L100" i="24"/>
  <c r="K100" i="24"/>
  <c r="L99" i="24"/>
  <c r="K99" i="24"/>
  <c r="L98" i="24"/>
  <c r="K98" i="24"/>
  <c r="L97" i="24"/>
  <c r="K97" i="24"/>
  <c r="L96" i="24"/>
  <c r="K96" i="24"/>
  <c r="L95" i="24"/>
  <c r="K95" i="24"/>
  <c r="L94" i="24"/>
  <c r="K94" i="24"/>
  <c r="L93" i="24"/>
  <c r="K93" i="24"/>
  <c r="L92" i="24"/>
  <c r="K92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5" i="24"/>
  <c r="K85" i="24"/>
  <c r="L84" i="24"/>
  <c r="K84" i="24"/>
  <c r="L83" i="24"/>
  <c r="K83" i="24"/>
  <c r="L82" i="24"/>
  <c r="K82" i="24"/>
  <c r="L81" i="24"/>
  <c r="K81" i="24"/>
  <c r="L80" i="24"/>
  <c r="K80" i="24"/>
  <c r="L79" i="24"/>
  <c r="K79" i="24"/>
  <c r="L78" i="24"/>
  <c r="K78" i="24"/>
  <c r="L77" i="24"/>
  <c r="K77" i="24"/>
  <c r="L76" i="24"/>
  <c r="K76" i="24"/>
  <c r="L75" i="24"/>
  <c r="K75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6" i="24"/>
  <c r="K66" i="24"/>
  <c r="L65" i="24"/>
  <c r="K65" i="24"/>
  <c r="L64" i="24"/>
  <c r="K64" i="24"/>
  <c r="L63" i="24"/>
  <c r="K63" i="24"/>
  <c r="L62" i="24"/>
  <c r="K62" i="24"/>
  <c r="L61" i="24"/>
  <c r="K61" i="24"/>
  <c r="L60" i="24"/>
  <c r="K60" i="24"/>
  <c r="L59" i="24"/>
  <c r="K59" i="24"/>
  <c r="L58" i="24"/>
  <c r="K58" i="24"/>
  <c r="L57" i="24"/>
  <c r="K57" i="24"/>
  <c r="L56" i="24"/>
  <c r="K56" i="24"/>
  <c r="L55" i="24"/>
  <c r="K55" i="24"/>
  <c r="L54" i="24"/>
  <c r="K54" i="24"/>
  <c r="L53" i="24"/>
  <c r="K53" i="24"/>
  <c r="L52" i="24"/>
  <c r="K52" i="24"/>
  <c r="L51" i="24"/>
  <c r="K51" i="24"/>
  <c r="L50" i="24"/>
  <c r="K50" i="24"/>
  <c r="L49" i="24"/>
  <c r="K49" i="24"/>
  <c r="L48" i="24"/>
  <c r="K48" i="24"/>
  <c r="L47" i="24"/>
  <c r="K47" i="24"/>
  <c r="L46" i="24"/>
  <c r="K46" i="24"/>
  <c r="L45" i="24"/>
  <c r="K45" i="24"/>
  <c r="L44" i="24"/>
  <c r="K44" i="24"/>
  <c r="L43" i="24"/>
  <c r="K4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35" i="24"/>
  <c r="K35" i="24"/>
  <c r="L34" i="24"/>
  <c r="K34" i="24"/>
  <c r="L33" i="24"/>
  <c r="K33" i="24"/>
  <c r="L32" i="24"/>
  <c r="K32" i="24"/>
  <c r="L31" i="24"/>
  <c r="K31" i="24"/>
  <c r="L30" i="24"/>
  <c r="K30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20" i="24"/>
  <c r="K20" i="24"/>
  <c r="L19" i="24"/>
  <c r="K19" i="24"/>
  <c r="L18" i="24"/>
  <c r="K18" i="24"/>
  <c r="L17" i="24"/>
  <c r="K17" i="24"/>
  <c r="L16" i="24"/>
  <c r="K16" i="24"/>
  <c r="L15" i="24"/>
  <c r="K15" i="24"/>
  <c r="L14" i="24"/>
  <c r="K14" i="24"/>
  <c r="L13" i="24"/>
  <c r="K13" i="24"/>
  <c r="L12" i="24"/>
  <c r="K12" i="24"/>
  <c r="L11" i="24"/>
  <c r="K11" i="24"/>
  <c r="L10" i="24"/>
  <c r="K10" i="24"/>
  <c r="L9" i="24"/>
  <c r="K9" i="24"/>
  <c r="L8" i="24"/>
  <c r="K8" i="24"/>
  <c r="L7" i="24"/>
  <c r="K7" i="24"/>
  <c r="L6" i="24"/>
  <c r="K6" i="24"/>
  <c r="L5" i="24"/>
  <c r="K5" i="24"/>
  <c r="L4" i="24"/>
  <c r="K4" i="24"/>
  <c r="L3" i="24"/>
  <c r="K3" i="24"/>
  <c r="A50" i="22"/>
  <c r="A49" i="22"/>
  <c r="A48" i="22"/>
  <c r="A47" i="22"/>
  <c r="A42" i="22"/>
  <c r="K47" i="22"/>
  <c r="K48" i="22"/>
  <c r="K49" i="22"/>
  <c r="K50" i="22"/>
  <c r="L47" i="22"/>
  <c r="L48" i="22"/>
  <c r="L49" i="22"/>
  <c r="L50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46" i="22"/>
  <c r="A45" i="22"/>
  <c r="A44" i="22"/>
  <c r="A43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L122" i="22"/>
  <c r="K122" i="22"/>
  <c r="L121" i="22"/>
  <c r="K121" i="22"/>
  <c r="L120" i="22"/>
  <c r="K120" i="22"/>
  <c r="L119" i="22"/>
  <c r="K119" i="22"/>
  <c r="L118" i="22"/>
  <c r="K118" i="22"/>
  <c r="L117" i="22"/>
  <c r="K117" i="22"/>
  <c r="L116" i="22"/>
  <c r="K116" i="22"/>
  <c r="L115" i="22"/>
  <c r="K115" i="22"/>
  <c r="L114" i="22"/>
  <c r="K114" i="22"/>
  <c r="L113" i="22"/>
  <c r="K113" i="22"/>
  <c r="L112" i="22"/>
  <c r="K112" i="22"/>
  <c r="L111" i="22"/>
  <c r="K111" i="22"/>
  <c r="L110" i="22"/>
  <c r="K110" i="22"/>
  <c r="L109" i="22"/>
  <c r="K109" i="22"/>
  <c r="L108" i="22"/>
  <c r="K108" i="22"/>
  <c r="L107" i="22"/>
  <c r="K107" i="22"/>
  <c r="L106" i="22"/>
  <c r="K106" i="22"/>
  <c r="L105" i="22"/>
  <c r="K105" i="22"/>
  <c r="L104" i="22"/>
  <c r="K104" i="22"/>
  <c r="L103" i="22"/>
  <c r="K103" i="22"/>
  <c r="L102" i="22"/>
  <c r="K102" i="22"/>
  <c r="L101" i="22"/>
  <c r="K101" i="22"/>
  <c r="L100" i="22"/>
  <c r="K100" i="22"/>
  <c r="L99" i="22"/>
  <c r="K99" i="22"/>
  <c r="L98" i="22"/>
  <c r="K98" i="22"/>
  <c r="L97" i="22"/>
  <c r="K97" i="22"/>
  <c r="L96" i="22"/>
  <c r="K96" i="22"/>
  <c r="L95" i="22"/>
  <c r="K95" i="22"/>
  <c r="L94" i="22"/>
  <c r="K94" i="22"/>
  <c r="L93" i="22"/>
  <c r="K93" i="22"/>
  <c r="L92" i="22"/>
  <c r="K92" i="22"/>
  <c r="L91" i="22"/>
  <c r="K91" i="22"/>
  <c r="L90" i="22"/>
  <c r="K90" i="22"/>
  <c r="L89" i="22"/>
  <c r="K89" i="22"/>
  <c r="L88" i="22"/>
  <c r="K88" i="22"/>
  <c r="L87" i="22"/>
  <c r="K87" i="22"/>
  <c r="L86" i="22"/>
  <c r="K86" i="22"/>
  <c r="L85" i="22"/>
  <c r="K85" i="22"/>
  <c r="L84" i="22"/>
  <c r="K84" i="22"/>
  <c r="L83" i="22"/>
  <c r="K83" i="22"/>
  <c r="L82" i="22"/>
  <c r="K82" i="22"/>
  <c r="L81" i="22"/>
  <c r="K81" i="22"/>
  <c r="L80" i="22"/>
  <c r="K80" i="22"/>
  <c r="L79" i="22"/>
  <c r="K79" i="22"/>
  <c r="L78" i="22"/>
  <c r="K78" i="22"/>
  <c r="L77" i="22"/>
  <c r="K77" i="22"/>
  <c r="L76" i="22"/>
  <c r="K76" i="22"/>
  <c r="L75" i="22"/>
  <c r="K75" i="22"/>
  <c r="L74" i="22"/>
  <c r="K74" i="22"/>
  <c r="L73" i="22"/>
  <c r="K73" i="22"/>
  <c r="L72" i="22"/>
  <c r="K72" i="22"/>
  <c r="L71" i="22"/>
  <c r="K71" i="22"/>
  <c r="L70" i="22"/>
  <c r="K70" i="22"/>
  <c r="L69" i="22"/>
  <c r="K69" i="22"/>
  <c r="L68" i="22"/>
  <c r="K68" i="22"/>
  <c r="L67" i="22"/>
  <c r="K67" i="22"/>
  <c r="L66" i="22"/>
  <c r="K66" i="22"/>
  <c r="L65" i="22"/>
  <c r="K65" i="22"/>
  <c r="L64" i="22"/>
  <c r="K64" i="22"/>
  <c r="L63" i="22"/>
  <c r="K63" i="22"/>
  <c r="L62" i="22"/>
  <c r="K62" i="22"/>
  <c r="L61" i="22"/>
  <c r="K61" i="22"/>
  <c r="L60" i="22"/>
  <c r="K60" i="22"/>
  <c r="L59" i="22"/>
  <c r="K59" i="22"/>
  <c r="L58" i="22"/>
  <c r="K58" i="22"/>
  <c r="L57" i="22"/>
  <c r="K57" i="22"/>
  <c r="L56" i="22"/>
  <c r="K56" i="22"/>
  <c r="L55" i="22"/>
  <c r="K55" i="22"/>
  <c r="L54" i="22"/>
  <c r="K54" i="22"/>
  <c r="L53" i="22"/>
  <c r="K53" i="22"/>
  <c r="L52" i="22"/>
  <c r="K52" i="22"/>
  <c r="L51" i="22"/>
  <c r="K51" i="22"/>
  <c r="L46" i="22"/>
  <c r="K46" i="22"/>
  <c r="L45" i="22"/>
  <c r="K45" i="22"/>
  <c r="L44" i="22"/>
  <c r="K44" i="22"/>
  <c r="L43" i="22"/>
  <c r="K43" i="22"/>
  <c r="L42" i="22"/>
  <c r="K42" i="22"/>
  <c r="L41" i="22"/>
  <c r="K41" i="22"/>
  <c r="L40" i="22"/>
  <c r="K40" i="22"/>
  <c r="L39" i="22"/>
  <c r="K39" i="22"/>
  <c r="L38" i="22"/>
  <c r="K38" i="22"/>
  <c r="L37" i="22"/>
  <c r="K37" i="22"/>
  <c r="L36" i="22"/>
  <c r="K36" i="22"/>
  <c r="L35" i="22"/>
  <c r="K35" i="22"/>
  <c r="L34" i="22"/>
  <c r="K34" i="22"/>
  <c r="L33" i="22"/>
  <c r="K33" i="22"/>
  <c r="L32" i="22"/>
  <c r="K32" i="22"/>
  <c r="L31" i="22"/>
  <c r="K31" i="22"/>
  <c r="L30" i="22"/>
  <c r="K30" i="22"/>
  <c r="L29" i="22"/>
  <c r="K29" i="22"/>
  <c r="L28" i="22"/>
  <c r="K28" i="22"/>
  <c r="L27" i="22"/>
  <c r="K27" i="22"/>
  <c r="L26" i="22"/>
  <c r="K26" i="22"/>
  <c r="L25" i="22"/>
  <c r="K25" i="22"/>
  <c r="L24" i="22"/>
  <c r="K24" i="22"/>
  <c r="L23" i="22"/>
  <c r="K23" i="22"/>
  <c r="L22" i="22"/>
  <c r="K22" i="22"/>
  <c r="L21" i="22"/>
  <c r="K21" i="22"/>
  <c r="L20" i="22"/>
  <c r="K20" i="22"/>
  <c r="L19" i="22"/>
  <c r="K19" i="22"/>
  <c r="L18" i="22"/>
  <c r="K18" i="22"/>
  <c r="L17" i="22"/>
  <c r="K17" i="22"/>
  <c r="L16" i="22"/>
  <c r="K16" i="22"/>
  <c r="L15" i="22"/>
  <c r="K15" i="22"/>
  <c r="L14" i="22"/>
  <c r="K14" i="22"/>
  <c r="L13" i="22"/>
  <c r="K13" i="22"/>
  <c r="L12" i="22"/>
  <c r="K12" i="22"/>
  <c r="L11" i="22"/>
  <c r="K11" i="22"/>
  <c r="L10" i="22"/>
  <c r="K10" i="22"/>
  <c r="L9" i="22"/>
  <c r="K9" i="22"/>
  <c r="L8" i="22"/>
  <c r="K8" i="22"/>
  <c r="L7" i="22"/>
  <c r="K7" i="22"/>
  <c r="L6" i="22"/>
  <c r="K6" i="22"/>
  <c r="L5" i="22"/>
  <c r="K5" i="22"/>
  <c r="L4" i="22"/>
  <c r="K4" i="22"/>
  <c r="L3" i="22"/>
  <c r="K3" i="22"/>
  <c r="L120" i="21"/>
  <c r="K120" i="21"/>
  <c r="L119" i="21"/>
  <c r="K119" i="21"/>
  <c r="L118" i="21"/>
  <c r="K118" i="21"/>
  <c r="L117" i="21"/>
  <c r="K117" i="21"/>
  <c r="L116" i="21"/>
  <c r="K116" i="21"/>
  <c r="L115" i="21"/>
  <c r="K115" i="21"/>
  <c r="L114" i="21"/>
  <c r="K114" i="21"/>
  <c r="L113" i="21"/>
  <c r="K113" i="21"/>
  <c r="L112" i="21"/>
  <c r="K112" i="21"/>
  <c r="L111" i="21"/>
  <c r="K111" i="21"/>
  <c r="L110" i="21"/>
  <c r="K110" i="21"/>
  <c r="L109" i="21"/>
  <c r="K109" i="21"/>
  <c r="L108" i="21"/>
  <c r="K108" i="21"/>
  <c r="L107" i="21"/>
  <c r="K107" i="21"/>
  <c r="L106" i="21"/>
  <c r="K106" i="21"/>
  <c r="L105" i="21"/>
  <c r="K105" i="21"/>
  <c r="L104" i="21"/>
  <c r="K104" i="21"/>
  <c r="L103" i="21"/>
  <c r="K103" i="21"/>
  <c r="L102" i="21"/>
  <c r="K102" i="21"/>
  <c r="L101" i="21"/>
  <c r="K101" i="21"/>
  <c r="L100" i="21"/>
  <c r="K100" i="21"/>
  <c r="L99" i="21"/>
  <c r="K99" i="21"/>
  <c r="L98" i="21"/>
  <c r="K98" i="21"/>
  <c r="L97" i="21"/>
  <c r="K97" i="21"/>
  <c r="L96" i="21"/>
  <c r="K96" i="21"/>
  <c r="L95" i="21"/>
  <c r="K95" i="21"/>
  <c r="L94" i="21"/>
  <c r="K94" i="21"/>
  <c r="L93" i="21"/>
  <c r="K93" i="21"/>
  <c r="L92" i="21"/>
  <c r="K92" i="21"/>
  <c r="L91" i="21"/>
  <c r="K91" i="21"/>
  <c r="L90" i="21"/>
  <c r="K90" i="21"/>
  <c r="L89" i="21"/>
  <c r="K89" i="21"/>
  <c r="L88" i="21"/>
  <c r="K88" i="21"/>
  <c r="L87" i="21"/>
  <c r="K87" i="21"/>
  <c r="L86" i="21"/>
  <c r="K86" i="21"/>
  <c r="L85" i="21"/>
  <c r="K85" i="21"/>
  <c r="L84" i="21"/>
  <c r="K84" i="21"/>
  <c r="L83" i="21"/>
  <c r="K83" i="21"/>
  <c r="L82" i="21"/>
  <c r="K82" i="21"/>
  <c r="L81" i="21"/>
  <c r="K81" i="21"/>
  <c r="L80" i="21"/>
  <c r="K80" i="21"/>
  <c r="L79" i="21"/>
  <c r="K79" i="21"/>
  <c r="L78" i="21"/>
  <c r="K78" i="21"/>
  <c r="L77" i="21"/>
  <c r="K77" i="21"/>
  <c r="L76" i="21"/>
  <c r="K76" i="21"/>
  <c r="L75" i="21"/>
  <c r="K75" i="21"/>
  <c r="L74" i="21"/>
  <c r="K74" i="21"/>
  <c r="L73" i="21"/>
  <c r="K73" i="21"/>
  <c r="L72" i="21"/>
  <c r="K72" i="21"/>
  <c r="L71" i="21"/>
  <c r="K71" i="21"/>
  <c r="L70" i="21"/>
  <c r="K70" i="21"/>
  <c r="L69" i="21"/>
  <c r="K69" i="21"/>
  <c r="L68" i="21"/>
  <c r="K68" i="21"/>
  <c r="L67" i="21"/>
  <c r="K67" i="21"/>
  <c r="L66" i="21"/>
  <c r="K66" i="21"/>
  <c r="L65" i="21"/>
  <c r="K65" i="21"/>
  <c r="L64" i="21"/>
  <c r="K64" i="21"/>
  <c r="L63" i="21"/>
  <c r="K63" i="21"/>
  <c r="L62" i="21"/>
  <c r="K62" i="21"/>
  <c r="L61" i="21"/>
  <c r="K61" i="21"/>
  <c r="L60" i="21"/>
  <c r="K60" i="21"/>
  <c r="L59" i="21"/>
  <c r="K59" i="21"/>
  <c r="L58" i="21"/>
  <c r="K58" i="21"/>
  <c r="L57" i="21"/>
  <c r="K57" i="21"/>
  <c r="L56" i="21"/>
  <c r="K56" i="21"/>
  <c r="L55" i="21"/>
  <c r="K55" i="21"/>
  <c r="L54" i="21"/>
  <c r="K54" i="21"/>
  <c r="L53" i="21"/>
  <c r="K53" i="21"/>
  <c r="L52" i="21"/>
  <c r="K52" i="21"/>
  <c r="L51" i="21"/>
  <c r="K51" i="21"/>
  <c r="L50" i="21"/>
  <c r="K50" i="21"/>
  <c r="L49" i="21"/>
  <c r="K49" i="21"/>
  <c r="L48" i="21"/>
  <c r="K48" i="21"/>
  <c r="L47" i="21"/>
  <c r="K47" i="21"/>
  <c r="L46" i="21"/>
  <c r="K46" i="21"/>
  <c r="L45" i="21"/>
  <c r="K45" i="21"/>
  <c r="L44" i="21"/>
  <c r="K44" i="21"/>
  <c r="L122" i="21"/>
  <c r="K122" i="21"/>
  <c r="L121" i="21"/>
  <c r="K121" i="21"/>
  <c r="L43" i="21"/>
  <c r="K43" i="21"/>
  <c r="L40" i="21"/>
  <c r="K40" i="21"/>
  <c r="L39" i="21"/>
  <c r="K39" i="21"/>
  <c r="L38" i="21"/>
  <c r="K38" i="21"/>
  <c r="L37" i="21"/>
  <c r="K37" i="21"/>
  <c r="L36" i="21"/>
  <c r="K36" i="21"/>
  <c r="L35" i="21"/>
  <c r="K35" i="21"/>
  <c r="L34" i="21"/>
  <c r="K34" i="21"/>
  <c r="L33" i="21"/>
  <c r="K33" i="21"/>
  <c r="L32" i="21"/>
  <c r="K32" i="21"/>
  <c r="L31" i="21"/>
  <c r="K31" i="21"/>
  <c r="L30" i="21"/>
  <c r="K30" i="21"/>
  <c r="L29" i="21"/>
  <c r="K29" i="21"/>
  <c r="L28" i="21"/>
  <c r="K28" i="21"/>
  <c r="L42" i="21"/>
  <c r="K42" i="21"/>
  <c r="L41" i="21"/>
  <c r="K41" i="21"/>
  <c r="L27" i="21"/>
  <c r="K27" i="21"/>
  <c r="L24" i="21"/>
  <c r="K24" i="21"/>
  <c r="L23" i="21"/>
  <c r="K23" i="21"/>
  <c r="L22" i="21"/>
  <c r="K22" i="21"/>
  <c r="L21" i="21"/>
  <c r="K21" i="21"/>
  <c r="L20" i="21"/>
  <c r="K20" i="21"/>
  <c r="L26" i="21"/>
  <c r="K26" i="21"/>
  <c r="L25" i="21"/>
  <c r="K25" i="21"/>
  <c r="L19" i="21"/>
  <c r="K19" i="21"/>
  <c r="L16" i="21"/>
  <c r="K16" i="21"/>
  <c r="L15" i="21"/>
  <c r="K15" i="21"/>
  <c r="L14" i="21"/>
  <c r="K14" i="21"/>
  <c r="L13" i="21"/>
  <c r="K13" i="21"/>
  <c r="L18" i="21"/>
  <c r="K18" i="21"/>
  <c r="L17" i="21"/>
  <c r="K17" i="21"/>
  <c r="L12" i="21"/>
  <c r="K12" i="21"/>
  <c r="L11" i="21"/>
  <c r="K11" i="21"/>
  <c r="L9" i="21"/>
  <c r="K9" i="21"/>
  <c r="L8" i="21"/>
  <c r="K8" i="21"/>
  <c r="L7" i="21"/>
  <c r="K7" i="21"/>
  <c r="L6" i="21"/>
  <c r="K6" i="21"/>
  <c r="L10" i="21"/>
  <c r="K10" i="21"/>
  <c r="L5" i="21"/>
  <c r="K5" i="21"/>
  <c r="L4" i="21"/>
  <c r="K4" i="21"/>
  <c r="L3" i="21"/>
  <c r="K3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122" i="21"/>
  <c r="A121" i="21"/>
  <c r="A43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42" i="21"/>
  <c r="A41" i="21"/>
  <c r="A27" i="21"/>
  <c r="A24" i="21"/>
  <c r="A23" i="21"/>
  <c r="A22" i="21"/>
  <c r="A21" i="21"/>
  <c r="A20" i="21"/>
  <c r="A26" i="21"/>
  <c r="A25" i="21"/>
  <c r="A19" i="21"/>
  <c r="A16" i="21"/>
  <c r="A15" i="21"/>
  <c r="A14" i="21"/>
  <c r="A13" i="21"/>
  <c r="A18" i="21"/>
  <c r="A17" i="21"/>
  <c r="A12" i="21"/>
  <c r="A11" i="21"/>
  <c r="A9" i="21"/>
  <c r="A8" i="21"/>
  <c r="A7" i="21"/>
  <c r="A6" i="21"/>
  <c r="A10" i="21"/>
  <c r="A5" i="21"/>
  <c r="A4" i="21"/>
  <c r="A3" i="21"/>
  <c r="S4" i="13" l="1"/>
  <c r="T4" i="13" s="1"/>
  <c r="C3" i="24" s="1"/>
  <c r="U4" i="13"/>
  <c r="W4" i="13"/>
  <c r="B3" i="24" s="1"/>
  <c r="S5" i="13"/>
  <c r="T5" i="13" s="1"/>
  <c r="C4" i="24" s="1"/>
  <c r="U5" i="13"/>
  <c r="W5" i="13"/>
  <c r="B4" i="24" s="1"/>
  <c r="S6" i="13"/>
  <c r="T6" i="13" s="1"/>
  <c r="C5" i="24" s="1"/>
  <c r="U6" i="13"/>
  <c r="W6" i="13"/>
  <c r="B5" i="24" s="1"/>
  <c r="S7" i="13"/>
  <c r="T7" i="13" s="1"/>
  <c r="C6" i="24" s="1"/>
  <c r="U7" i="13"/>
  <c r="W7" i="13"/>
  <c r="B6" i="24" s="1"/>
  <c r="S9" i="13"/>
  <c r="T9" i="13" s="1"/>
  <c r="C11" i="24" s="1"/>
  <c r="U9" i="13"/>
  <c r="W9" i="13"/>
  <c r="B11" i="24" s="1"/>
  <c r="S10" i="13"/>
  <c r="T10" i="13" s="1"/>
  <c r="C12" i="24" s="1"/>
  <c r="U10" i="13"/>
  <c r="W10" i="13"/>
  <c r="B12" i="24" s="1"/>
  <c r="S11" i="13"/>
  <c r="T11" i="13" s="1"/>
  <c r="C13" i="24" s="1"/>
  <c r="U11" i="13"/>
  <c r="W11" i="13"/>
  <c r="B13" i="24" s="1"/>
  <c r="S12" i="13"/>
  <c r="T12" i="13" s="1"/>
  <c r="C14" i="24" s="1"/>
  <c r="U12" i="13"/>
  <c r="W12" i="13"/>
  <c r="B14" i="24" s="1"/>
  <c r="S14" i="13"/>
  <c r="T14" i="13" s="1"/>
  <c r="C19" i="24" s="1"/>
  <c r="U14" i="13"/>
  <c r="W14" i="13"/>
  <c r="B19" i="24" s="1"/>
  <c r="S15" i="13"/>
  <c r="T15" i="13" s="1"/>
  <c r="C20" i="24" s="1"/>
  <c r="U15" i="13"/>
  <c r="W15" i="13"/>
  <c r="B20" i="24" s="1"/>
  <c r="S16" i="13"/>
  <c r="T16" i="13" s="1"/>
  <c r="C21" i="24" s="1"/>
  <c r="U16" i="13"/>
  <c r="W16" i="13"/>
  <c r="B21" i="24" s="1"/>
  <c r="S17" i="13"/>
  <c r="T17" i="13" s="1"/>
  <c r="C22" i="24" s="1"/>
  <c r="U17" i="13"/>
  <c r="W17" i="13"/>
  <c r="B22" i="24" s="1"/>
  <c r="S19" i="13"/>
  <c r="T19" i="13" s="1"/>
  <c r="C27" i="24" s="1"/>
  <c r="U19" i="13"/>
  <c r="W19" i="13"/>
  <c r="B27" i="24" s="1"/>
  <c r="S20" i="13"/>
  <c r="T20" i="13" s="1"/>
  <c r="C28" i="24" s="1"/>
  <c r="U20" i="13"/>
  <c r="W20" i="13"/>
  <c r="B28" i="24" s="1"/>
  <c r="S21" i="13"/>
  <c r="T21" i="13" s="1"/>
  <c r="C29" i="24" s="1"/>
  <c r="U21" i="13"/>
  <c r="W21" i="13"/>
  <c r="B29" i="24" s="1"/>
  <c r="S22" i="13"/>
  <c r="T22" i="13" s="1"/>
  <c r="C30" i="24" s="1"/>
  <c r="U22" i="13"/>
  <c r="W22" i="13"/>
  <c r="B30" i="24" s="1"/>
  <c r="S24" i="13"/>
  <c r="T24" i="13" s="1"/>
  <c r="C35" i="24" s="1"/>
  <c r="U24" i="13"/>
  <c r="W24" i="13"/>
  <c r="B35" i="24" s="1"/>
  <c r="S25" i="13"/>
  <c r="T25" i="13" s="1"/>
  <c r="C36" i="24" s="1"/>
  <c r="U25" i="13"/>
  <c r="W25" i="13"/>
  <c r="B36" i="24" s="1"/>
  <c r="S26" i="13"/>
  <c r="T26" i="13" s="1"/>
  <c r="C37" i="24" s="1"/>
  <c r="U26" i="13"/>
  <c r="W26" i="13"/>
  <c r="B37" i="24" s="1"/>
  <c r="S27" i="13"/>
  <c r="T27" i="13" s="1"/>
  <c r="C38" i="24" s="1"/>
  <c r="U27" i="13"/>
  <c r="W27" i="13"/>
  <c r="B38" i="24" s="1"/>
  <c r="S29" i="13"/>
  <c r="T29" i="13" s="1"/>
  <c r="C43" i="24" s="1"/>
  <c r="U29" i="13"/>
  <c r="W29" i="13"/>
  <c r="B43" i="24" s="1"/>
  <c r="S30" i="13"/>
  <c r="T30" i="13" s="1"/>
  <c r="C44" i="24" s="1"/>
  <c r="U30" i="13"/>
  <c r="W30" i="13"/>
  <c r="B44" i="24" s="1"/>
  <c r="S31" i="13"/>
  <c r="T31" i="13" s="1"/>
  <c r="C45" i="24" s="1"/>
  <c r="U31" i="13"/>
  <c r="W31" i="13"/>
  <c r="B45" i="24" s="1"/>
  <c r="S32" i="13"/>
  <c r="T32" i="13" s="1"/>
  <c r="C46" i="24" s="1"/>
  <c r="U32" i="13"/>
  <c r="W32" i="13"/>
  <c r="B46" i="24" s="1"/>
  <c r="S34" i="13"/>
  <c r="T34" i="13" s="1"/>
  <c r="C47" i="24" s="1"/>
  <c r="U34" i="13"/>
  <c r="W34" i="13"/>
  <c r="B47" i="24" s="1"/>
  <c r="S35" i="13"/>
  <c r="T35" i="13" s="1"/>
  <c r="C48" i="24" s="1"/>
  <c r="U35" i="13"/>
  <c r="W35" i="13"/>
  <c r="B48" i="24" s="1"/>
  <c r="S36" i="13"/>
  <c r="T36" i="13" s="1"/>
  <c r="C49" i="24" s="1"/>
  <c r="U36" i="13"/>
  <c r="W36" i="13"/>
  <c r="B49" i="24" s="1"/>
  <c r="S37" i="13"/>
  <c r="T37" i="13" s="1"/>
  <c r="C50" i="24" s="1"/>
  <c r="U37" i="13"/>
  <c r="W37" i="13"/>
  <c r="B50" i="24" s="1"/>
  <c r="S39" i="13"/>
  <c r="T39" i="13" s="1"/>
  <c r="C51" i="24" s="1"/>
  <c r="U39" i="13"/>
  <c r="W39" i="13"/>
  <c r="B51" i="24" s="1"/>
  <c r="S40" i="13"/>
  <c r="T40" i="13" s="1"/>
  <c r="C52" i="24" s="1"/>
  <c r="U40" i="13"/>
  <c r="W40" i="13"/>
  <c r="B52" i="24" s="1"/>
  <c r="S41" i="13"/>
  <c r="T41" i="13" s="1"/>
  <c r="C53" i="24" s="1"/>
  <c r="U41" i="13"/>
  <c r="W41" i="13"/>
  <c r="B53" i="24" s="1"/>
  <c r="S42" i="13"/>
  <c r="T42" i="13" s="1"/>
  <c r="C54" i="24" s="1"/>
  <c r="U42" i="13"/>
  <c r="W42" i="13"/>
  <c r="B54" i="24" s="1"/>
  <c r="S44" i="13"/>
  <c r="T44" i="13" s="1"/>
  <c r="C55" i="24" s="1"/>
  <c r="U44" i="13"/>
  <c r="W44" i="13"/>
  <c r="B55" i="24" s="1"/>
  <c r="S45" i="13"/>
  <c r="T45" i="13" s="1"/>
  <c r="C56" i="24" s="1"/>
  <c r="U45" i="13"/>
  <c r="W45" i="13"/>
  <c r="B56" i="24" s="1"/>
  <c r="S46" i="13"/>
  <c r="T46" i="13" s="1"/>
  <c r="C57" i="24" s="1"/>
  <c r="U46" i="13"/>
  <c r="W46" i="13"/>
  <c r="B57" i="24" s="1"/>
  <c r="S47" i="13"/>
  <c r="T47" i="13" s="1"/>
  <c r="C58" i="24" s="1"/>
  <c r="U47" i="13"/>
  <c r="W47" i="13"/>
  <c r="B58" i="24" s="1"/>
  <c r="S49" i="13"/>
  <c r="T49" i="13" s="1"/>
  <c r="U49" i="13"/>
  <c r="W49" i="13"/>
  <c r="B59" i="24" s="1"/>
  <c r="S50" i="13"/>
  <c r="T50" i="13" s="1"/>
  <c r="C60" i="24" s="1"/>
  <c r="U50" i="13"/>
  <c r="W50" i="13"/>
  <c r="B60" i="24" s="1"/>
  <c r="S51" i="13"/>
  <c r="T51" i="13" s="1"/>
  <c r="C61" i="24" s="1"/>
  <c r="U51" i="13"/>
  <c r="W51" i="13"/>
  <c r="B61" i="24" s="1"/>
  <c r="S52" i="13"/>
  <c r="T52" i="13" s="1"/>
  <c r="C62" i="24" s="1"/>
  <c r="U52" i="13"/>
  <c r="W52" i="13"/>
  <c r="B62" i="24" s="1"/>
  <c r="S54" i="13"/>
  <c r="T54" i="13" s="1"/>
  <c r="C63" i="24" s="1"/>
  <c r="U54" i="13"/>
  <c r="W54" i="13"/>
  <c r="B63" i="24" s="1"/>
  <c r="S55" i="13"/>
  <c r="T55" i="13" s="1"/>
  <c r="C64" i="24" s="1"/>
  <c r="U55" i="13"/>
  <c r="W55" i="13"/>
  <c r="B64" i="24" s="1"/>
  <c r="S56" i="13"/>
  <c r="T56" i="13" s="1"/>
  <c r="C65" i="24" s="1"/>
  <c r="U56" i="13"/>
  <c r="W56" i="13"/>
  <c r="B65" i="24" s="1"/>
  <c r="S57" i="13"/>
  <c r="T57" i="13" s="1"/>
  <c r="C66" i="24" s="1"/>
  <c r="U57" i="13"/>
  <c r="W57" i="13"/>
  <c r="B66" i="24" s="1"/>
  <c r="S59" i="13"/>
  <c r="T59" i="13" s="1"/>
  <c r="C67" i="24" s="1"/>
  <c r="U59" i="13"/>
  <c r="W59" i="13"/>
  <c r="B67" i="24" s="1"/>
  <c r="S60" i="13"/>
  <c r="T60" i="13" s="1"/>
  <c r="C68" i="24" s="1"/>
  <c r="U60" i="13"/>
  <c r="W60" i="13"/>
  <c r="B68" i="24" s="1"/>
  <c r="S61" i="13"/>
  <c r="T61" i="13" s="1"/>
  <c r="C69" i="24" s="1"/>
  <c r="U61" i="13"/>
  <c r="W61" i="13"/>
  <c r="B69" i="24" s="1"/>
  <c r="S62" i="13"/>
  <c r="T62" i="13" s="1"/>
  <c r="C70" i="24" s="1"/>
  <c r="U62" i="13"/>
  <c r="W62" i="13"/>
  <c r="B70" i="24" s="1"/>
  <c r="S64" i="13"/>
  <c r="T64" i="13" s="1"/>
  <c r="U64" i="13"/>
  <c r="W64" i="13"/>
  <c r="B71" i="24" s="1"/>
  <c r="S65" i="13"/>
  <c r="T65" i="13" s="1"/>
  <c r="C72" i="24" s="1"/>
  <c r="U65" i="13"/>
  <c r="W65" i="13"/>
  <c r="B72" i="24" s="1"/>
  <c r="S66" i="13"/>
  <c r="T66" i="13" s="1"/>
  <c r="C73" i="24" s="1"/>
  <c r="U66" i="13"/>
  <c r="W66" i="13"/>
  <c r="B73" i="24" s="1"/>
  <c r="S67" i="13"/>
  <c r="T67" i="13" s="1"/>
  <c r="C74" i="24" s="1"/>
  <c r="U67" i="13"/>
  <c r="W67" i="13"/>
  <c r="B74" i="24" s="1"/>
  <c r="S69" i="13"/>
  <c r="T69" i="13" s="1"/>
  <c r="C75" i="24" s="1"/>
  <c r="U69" i="13"/>
  <c r="W69" i="13"/>
  <c r="B75" i="24" s="1"/>
  <c r="S70" i="13"/>
  <c r="T70" i="13" s="1"/>
  <c r="C76" i="24" s="1"/>
  <c r="U70" i="13"/>
  <c r="W70" i="13"/>
  <c r="B76" i="24" s="1"/>
  <c r="S71" i="13"/>
  <c r="T71" i="13" s="1"/>
  <c r="C77" i="24" s="1"/>
  <c r="U71" i="13"/>
  <c r="W71" i="13"/>
  <c r="B77" i="24" s="1"/>
  <c r="S72" i="13"/>
  <c r="T72" i="13" s="1"/>
  <c r="C78" i="24" s="1"/>
  <c r="U72" i="13"/>
  <c r="W72" i="13"/>
  <c r="B78" i="24" s="1"/>
  <c r="S74" i="13"/>
  <c r="T74" i="13" s="1"/>
  <c r="U74" i="13"/>
  <c r="W74" i="13"/>
  <c r="B79" i="24" s="1"/>
  <c r="S75" i="13"/>
  <c r="T75" i="13" s="1"/>
  <c r="C80" i="24" s="1"/>
  <c r="U75" i="13"/>
  <c r="W75" i="13"/>
  <c r="B80" i="24" s="1"/>
  <c r="S76" i="13"/>
  <c r="T76" i="13" s="1"/>
  <c r="C81" i="24" s="1"/>
  <c r="U76" i="13"/>
  <c r="W76" i="13"/>
  <c r="B81" i="24" s="1"/>
  <c r="S77" i="13"/>
  <c r="T77" i="13" s="1"/>
  <c r="C82" i="24" s="1"/>
  <c r="U77" i="13"/>
  <c r="W77" i="13"/>
  <c r="B82" i="24" s="1"/>
  <c r="S79" i="13"/>
  <c r="T79" i="13" s="1"/>
  <c r="C83" i="24" s="1"/>
  <c r="U79" i="13"/>
  <c r="W79" i="13"/>
  <c r="B83" i="24" s="1"/>
  <c r="S80" i="13"/>
  <c r="T80" i="13" s="1"/>
  <c r="C84" i="24" s="1"/>
  <c r="U80" i="13"/>
  <c r="W80" i="13"/>
  <c r="B84" i="24" s="1"/>
  <c r="S81" i="13"/>
  <c r="T81" i="13" s="1"/>
  <c r="C85" i="24" s="1"/>
  <c r="U81" i="13"/>
  <c r="W81" i="13"/>
  <c r="B85" i="24" s="1"/>
  <c r="S82" i="13"/>
  <c r="T82" i="13" s="1"/>
  <c r="C86" i="24" s="1"/>
  <c r="U82" i="13"/>
  <c r="W82" i="13"/>
  <c r="B86" i="24" s="1"/>
  <c r="S84" i="13"/>
  <c r="T84" i="13" s="1"/>
  <c r="U84" i="13"/>
  <c r="W84" i="13"/>
  <c r="B87" i="24" s="1"/>
  <c r="S85" i="13"/>
  <c r="T85" i="13" s="1"/>
  <c r="C88" i="24" s="1"/>
  <c r="U85" i="13"/>
  <c r="W85" i="13"/>
  <c r="B88" i="24" s="1"/>
  <c r="S86" i="13"/>
  <c r="T86" i="13" s="1"/>
  <c r="C89" i="24" s="1"/>
  <c r="U86" i="13"/>
  <c r="W86" i="13"/>
  <c r="B89" i="24" s="1"/>
  <c r="S87" i="13"/>
  <c r="T87" i="13" s="1"/>
  <c r="C90" i="24" s="1"/>
  <c r="U87" i="13"/>
  <c r="W87" i="13"/>
  <c r="B90" i="24" s="1"/>
  <c r="S89" i="13"/>
  <c r="T89" i="13" s="1"/>
  <c r="C91" i="24" s="1"/>
  <c r="U89" i="13"/>
  <c r="W89" i="13"/>
  <c r="B91" i="24" s="1"/>
  <c r="S90" i="13"/>
  <c r="T90" i="13" s="1"/>
  <c r="C92" i="24" s="1"/>
  <c r="U90" i="13"/>
  <c r="W90" i="13"/>
  <c r="B92" i="24" s="1"/>
  <c r="S91" i="13"/>
  <c r="T91" i="13" s="1"/>
  <c r="C93" i="24" s="1"/>
  <c r="U91" i="13"/>
  <c r="W91" i="13"/>
  <c r="B93" i="24" s="1"/>
  <c r="S92" i="13"/>
  <c r="T92" i="13" s="1"/>
  <c r="C94" i="24" s="1"/>
  <c r="U92" i="13"/>
  <c r="W92" i="13"/>
  <c r="B94" i="24" s="1"/>
  <c r="S94" i="13"/>
  <c r="T94" i="13" s="1"/>
  <c r="U94" i="13"/>
  <c r="W94" i="13"/>
  <c r="B95" i="24" s="1"/>
  <c r="S95" i="13"/>
  <c r="T95" i="13" s="1"/>
  <c r="C96" i="24" s="1"/>
  <c r="U95" i="13"/>
  <c r="W95" i="13"/>
  <c r="B96" i="24" s="1"/>
  <c r="S96" i="13"/>
  <c r="T96" i="13" s="1"/>
  <c r="C97" i="24" s="1"/>
  <c r="U96" i="13"/>
  <c r="W96" i="13"/>
  <c r="B97" i="24" s="1"/>
  <c r="S97" i="13"/>
  <c r="T97" i="13" s="1"/>
  <c r="C98" i="24" s="1"/>
  <c r="U97" i="13"/>
  <c r="W97" i="13"/>
  <c r="B98" i="24" s="1"/>
  <c r="S99" i="13"/>
  <c r="T99" i="13" s="1"/>
  <c r="C99" i="24" s="1"/>
  <c r="U99" i="13"/>
  <c r="W99" i="13"/>
  <c r="B99" i="24" s="1"/>
  <c r="S100" i="13"/>
  <c r="T100" i="13" s="1"/>
  <c r="C100" i="24" s="1"/>
  <c r="U100" i="13"/>
  <c r="W100" i="13"/>
  <c r="B100" i="24" s="1"/>
  <c r="S101" i="13"/>
  <c r="T101" i="13" s="1"/>
  <c r="C101" i="24" s="1"/>
  <c r="U101" i="13"/>
  <c r="W101" i="13"/>
  <c r="B101" i="24" s="1"/>
  <c r="S102" i="13"/>
  <c r="T102" i="13" s="1"/>
  <c r="C102" i="24" s="1"/>
  <c r="U102" i="13"/>
  <c r="W102" i="13"/>
  <c r="B102" i="24" s="1"/>
  <c r="S104" i="13"/>
  <c r="T104" i="13" s="1"/>
  <c r="U104" i="13"/>
  <c r="W104" i="13"/>
  <c r="B103" i="24" s="1"/>
  <c r="S105" i="13"/>
  <c r="T105" i="13" s="1"/>
  <c r="C104" i="24" s="1"/>
  <c r="U105" i="13"/>
  <c r="W105" i="13"/>
  <c r="B104" i="24" s="1"/>
  <c r="S106" i="13"/>
  <c r="T106" i="13" s="1"/>
  <c r="C105" i="24" s="1"/>
  <c r="U106" i="13"/>
  <c r="W106" i="13"/>
  <c r="B105" i="24" s="1"/>
  <c r="S107" i="13"/>
  <c r="T107" i="13" s="1"/>
  <c r="C106" i="24" s="1"/>
  <c r="U107" i="13"/>
  <c r="W107" i="13"/>
  <c r="B106" i="24" s="1"/>
  <c r="S109" i="13"/>
  <c r="T109" i="13" s="1"/>
  <c r="C107" i="24" s="1"/>
  <c r="U109" i="13"/>
  <c r="W109" i="13"/>
  <c r="B107" i="24" s="1"/>
  <c r="S110" i="13"/>
  <c r="T110" i="13" s="1"/>
  <c r="C108" i="24" s="1"/>
  <c r="U110" i="13"/>
  <c r="W110" i="13"/>
  <c r="B108" i="24" s="1"/>
  <c r="S111" i="13"/>
  <c r="T111" i="13" s="1"/>
  <c r="C109" i="24" s="1"/>
  <c r="U111" i="13"/>
  <c r="W111" i="13"/>
  <c r="B109" i="24" s="1"/>
  <c r="S112" i="13"/>
  <c r="T112" i="13" s="1"/>
  <c r="C110" i="24" s="1"/>
  <c r="U112" i="13"/>
  <c r="W112" i="13"/>
  <c r="B110" i="24" s="1"/>
  <c r="S114" i="13"/>
  <c r="T114" i="13" s="1"/>
  <c r="U114" i="13"/>
  <c r="W114" i="13"/>
  <c r="B111" i="24" s="1"/>
  <c r="S115" i="13"/>
  <c r="T115" i="13" s="1"/>
  <c r="C112" i="24" s="1"/>
  <c r="U115" i="13"/>
  <c r="W115" i="13"/>
  <c r="B112" i="24" s="1"/>
  <c r="S116" i="13"/>
  <c r="T116" i="13" s="1"/>
  <c r="C113" i="24" s="1"/>
  <c r="U116" i="13"/>
  <c r="W116" i="13"/>
  <c r="B113" i="24" s="1"/>
  <c r="S117" i="13"/>
  <c r="T117" i="13" s="1"/>
  <c r="C114" i="24" s="1"/>
  <c r="U117" i="13"/>
  <c r="W117" i="13"/>
  <c r="B114" i="24" s="1"/>
  <c r="S119" i="13"/>
  <c r="T119" i="13" s="1"/>
  <c r="C115" i="24" s="1"/>
  <c r="U119" i="13"/>
  <c r="W119" i="13"/>
  <c r="B115" i="24" s="1"/>
  <c r="S120" i="13"/>
  <c r="T120" i="13" s="1"/>
  <c r="C116" i="24" s="1"/>
  <c r="U120" i="13"/>
  <c r="W120" i="13"/>
  <c r="B116" i="24" s="1"/>
  <c r="S121" i="13"/>
  <c r="T121" i="13" s="1"/>
  <c r="C117" i="24" s="1"/>
  <c r="U121" i="13"/>
  <c r="W121" i="13"/>
  <c r="B117" i="24" s="1"/>
  <c r="S122" i="13"/>
  <c r="T122" i="13" s="1"/>
  <c r="C118" i="24" s="1"/>
  <c r="U122" i="13"/>
  <c r="W122" i="13"/>
  <c r="B118" i="24" s="1"/>
  <c r="S152" i="11"/>
  <c r="B50" i="22" s="1"/>
  <c r="Q152" i="11"/>
  <c r="O152" i="11"/>
  <c r="P152" i="11" s="1"/>
  <c r="C50" i="22" s="1"/>
  <c r="S151" i="11"/>
  <c r="B49" i="22" s="1"/>
  <c r="Q151" i="11"/>
  <c r="O151" i="11"/>
  <c r="P151" i="11" s="1"/>
  <c r="C49" i="22" s="1"/>
  <c r="S150" i="11"/>
  <c r="B48" i="22" s="1"/>
  <c r="Q150" i="11"/>
  <c r="O150" i="11"/>
  <c r="P150" i="11" s="1"/>
  <c r="C48" i="22" s="1"/>
  <c r="S149" i="11"/>
  <c r="B47" i="22" s="1"/>
  <c r="Q149" i="11"/>
  <c r="O149" i="11"/>
  <c r="P149" i="11" s="1"/>
  <c r="C47" i="22" s="1"/>
  <c r="S147" i="11"/>
  <c r="B42" i="22" s="1"/>
  <c r="Q147" i="11"/>
  <c r="O147" i="11"/>
  <c r="P147" i="11" s="1"/>
  <c r="C42" i="22" s="1"/>
  <c r="S146" i="11"/>
  <c r="B41" i="22" s="1"/>
  <c r="Q146" i="11"/>
  <c r="O146" i="11"/>
  <c r="P146" i="11" s="1"/>
  <c r="C41" i="22" s="1"/>
  <c r="S145" i="11"/>
  <c r="B40" i="22" s="1"/>
  <c r="Q145" i="11"/>
  <c r="O145" i="11"/>
  <c r="P145" i="11" s="1"/>
  <c r="C40" i="22" s="1"/>
  <c r="S144" i="11"/>
  <c r="B39" i="22" s="1"/>
  <c r="Q144" i="11"/>
  <c r="O144" i="11"/>
  <c r="P144" i="11" s="1"/>
  <c r="C39" i="22" s="1"/>
  <c r="S142" i="11"/>
  <c r="B34" i="22" s="1"/>
  <c r="Q142" i="11"/>
  <c r="O142" i="11"/>
  <c r="P142" i="11" s="1"/>
  <c r="C34" i="22" s="1"/>
  <c r="S141" i="11"/>
  <c r="B33" i="22" s="1"/>
  <c r="Q141" i="11"/>
  <c r="O141" i="11"/>
  <c r="P141" i="11" s="1"/>
  <c r="C33" i="22" s="1"/>
  <c r="S140" i="11"/>
  <c r="B32" i="22" s="1"/>
  <c r="Q140" i="11"/>
  <c r="O140" i="11"/>
  <c r="P140" i="11" s="1"/>
  <c r="C32" i="22" s="1"/>
  <c r="S139" i="11"/>
  <c r="B31" i="22" s="1"/>
  <c r="Q139" i="11"/>
  <c r="O139" i="11"/>
  <c r="P139" i="11" s="1"/>
  <c r="C31" i="22" s="1"/>
  <c r="S137" i="11"/>
  <c r="B26" i="22" s="1"/>
  <c r="Q137" i="11"/>
  <c r="O137" i="11"/>
  <c r="P137" i="11" s="1"/>
  <c r="C26" i="22" s="1"/>
  <c r="S136" i="11"/>
  <c r="B25" i="22" s="1"/>
  <c r="Q136" i="11"/>
  <c r="O136" i="11"/>
  <c r="P136" i="11" s="1"/>
  <c r="C25" i="22" s="1"/>
  <c r="S135" i="11"/>
  <c r="B24" i="22" s="1"/>
  <c r="Q135" i="11"/>
  <c r="O135" i="11"/>
  <c r="P135" i="11" s="1"/>
  <c r="C24" i="22" s="1"/>
  <c r="S134" i="11"/>
  <c r="B23" i="22" s="1"/>
  <c r="Q134" i="11"/>
  <c r="O134" i="11"/>
  <c r="P134" i="11" s="1"/>
  <c r="C23" i="22" s="1"/>
  <c r="S132" i="11"/>
  <c r="B18" i="22" s="1"/>
  <c r="Q132" i="11"/>
  <c r="O132" i="11"/>
  <c r="P132" i="11" s="1"/>
  <c r="C18" i="22" s="1"/>
  <c r="S131" i="11"/>
  <c r="B17" i="22" s="1"/>
  <c r="Q131" i="11"/>
  <c r="O131" i="11"/>
  <c r="P131" i="11" s="1"/>
  <c r="C17" i="22" s="1"/>
  <c r="S130" i="11"/>
  <c r="B16" i="22" s="1"/>
  <c r="Q130" i="11"/>
  <c r="O130" i="11"/>
  <c r="P130" i="11" s="1"/>
  <c r="C16" i="22" s="1"/>
  <c r="S129" i="11"/>
  <c r="B15" i="22" s="1"/>
  <c r="Q129" i="11"/>
  <c r="O129" i="11"/>
  <c r="P129" i="11" s="1"/>
  <c r="C15" i="22" s="1"/>
  <c r="S127" i="11"/>
  <c r="B10" i="22" s="1"/>
  <c r="Q127" i="11"/>
  <c r="O127" i="11"/>
  <c r="P127" i="11" s="1"/>
  <c r="C10" i="22" s="1"/>
  <c r="S126" i="11"/>
  <c r="B9" i="22" s="1"/>
  <c r="Q126" i="11"/>
  <c r="O126" i="11"/>
  <c r="P126" i="11" s="1"/>
  <c r="C9" i="22" s="1"/>
  <c r="S125" i="11"/>
  <c r="B8" i="22" s="1"/>
  <c r="Q125" i="11"/>
  <c r="O125" i="11"/>
  <c r="P125" i="11" s="1"/>
  <c r="C8" i="22" s="1"/>
  <c r="S124" i="11"/>
  <c r="B7" i="22" s="1"/>
  <c r="Q124" i="11"/>
  <c r="O124" i="11"/>
  <c r="P124" i="11" s="1"/>
  <c r="C7" i="22" s="1"/>
  <c r="S122" i="11"/>
  <c r="B122" i="22" s="1"/>
  <c r="Q122" i="11"/>
  <c r="O122" i="11"/>
  <c r="P122" i="11" s="1"/>
  <c r="C122" i="22" s="1"/>
  <c r="S121" i="11"/>
  <c r="B121" i="22" s="1"/>
  <c r="Q121" i="11"/>
  <c r="O121" i="11"/>
  <c r="P121" i="11" s="1"/>
  <c r="C121" i="22" s="1"/>
  <c r="S120" i="11"/>
  <c r="B120" i="22" s="1"/>
  <c r="Q120" i="11"/>
  <c r="O120" i="11"/>
  <c r="P120" i="11" s="1"/>
  <c r="C120" i="22" s="1"/>
  <c r="S119" i="11"/>
  <c r="B119" i="22" s="1"/>
  <c r="Q119" i="11"/>
  <c r="O119" i="11"/>
  <c r="P119" i="11" s="1"/>
  <c r="C119" i="22" s="1"/>
  <c r="S117" i="11"/>
  <c r="B118" i="22" s="1"/>
  <c r="Q117" i="11"/>
  <c r="O117" i="11"/>
  <c r="P117" i="11" s="1"/>
  <c r="C118" i="22" s="1"/>
  <c r="S116" i="11"/>
  <c r="B117" i="22" s="1"/>
  <c r="Q116" i="11"/>
  <c r="O116" i="11"/>
  <c r="P116" i="11" s="1"/>
  <c r="C117" i="22" s="1"/>
  <c r="S115" i="11"/>
  <c r="B116" i="22" s="1"/>
  <c r="Q115" i="11"/>
  <c r="O115" i="11"/>
  <c r="P115" i="11" s="1"/>
  <c r="C116" i="22" s="1"/>
  <c r="S114" i="11"/>
  <c r="B115" i="22" s="1"/>
  <c r="Q114" i="11"/>
  <c r="O114" i="11"/>
  <c r="P114" i="11" s="1"/>
  <c r="C115" i="22" s="1"/>
  <c r="S112" i="11"/>
  <c r="B114" i="22" s="1"/>
  <c r="Q112" i="11"/>
  <c r="O112" i="11"/>
  <c r="P112" i="11" s="1"/>
  <c r="C114" i="22" s="1"/>
  <c r="S111" i="11"/>
  <c r="B113" i="22" s="1"/>
  <c r="Q111" i="11"/>
  <c r="O111" i="11"/>
  <c r="P111" i="11" s="1"/>
  <c r="C113" i="22" s="1"/>
  <c r="S110" i="11"/>
  <c r="B112" i="22" s="1"/>
  <c r="Q110" i="11"/>
  <c r="O110" i="11"/>
  <c r="P110" i="11" s="1"/>
  <c r="C112" i="22" s="1"/>
  <c r="S109" i="11"/>
  <c r="B111" i="22" s="1"/>
  <c r="Q109" i="11"/>
  <c r="O109" i="11"/>
  <c r="P109" i="11" s="1"/>
  <c r="C111" i="22" s="1"/>
  <c r="S107" i="11"/>
  <c r="B110" i="22" s="1"/>
  <c r="Q107" i="11"/>
  <c r="O107" i="11"/>
  <c r="P107" i="11" s="1"/>
  <c r="C110" i="22" s="1"/>
  <c r="S106" i="11"/>
  <c r="B109" i="22" s="1"/>
  <c r="Q106" i="11"/>
  <c r="O106" i="11"/>
  <c r="P106" i="11" s="1"/>
  <c r="C109" i="22" s="1"/>
  <c r="S105" i="11"/>
  <c r="B108" i="22" s="1"/>
  <c r="Q105" i="11"/>
  <c r="O105" i="11"/>
  <c r="P105" i="11" s="1"/>
  <c r="C108" i="22" s="1"/>
  <c r="S104" i="11"/>
  <c r="B107" i="22" s="1"/>
  <c r="Q104" i="11"/>
  <c r="O104" i="11"/>
  <c r="P104" i="11" s="1"/>
  <c r="C107" i="22" s="1"/>
  <c r="S102" i="11"/>
  <c r="B106" i="22" s="1"/>
  <c r="Q102" i="11"/>
  <c r="O102" i="11"/>
  <c r="P102" i="11" s="1"/>
  <c r="C106" i="22" s="1"/>
  <c r="S101" i="11"/>
  <c r="B105" i="22" s="1"/>
  <c r="Q101" i="11"/>
  <c r="O101" i="11"/>
  <c r="P101" i="11" s="1"/>
  <c r="C105" i="22" s="1"/>
  <c r="S100" i="11"/>
  <c r="B104" i="22" s="1"/>
  <c r="Q100" i="11"/>
  <c r="O100" i="11"/>
  <c r="P100" i="11" s="1"/>
  <c r="C104" i="22" s="1"/>
  <c r="S99" i="11"/>
  <c r="B103" i="22" s="1"/>
  <c r="Q99" i="11"/>
  <c r="O99" i="11"/>
  <c r="P99" i="11" s="1"/>
  <c r="C103" i="22" s="1"/>
  <c r="S97" i="11"/>
  <c r="B102" i="22" s="1"/>
  <c r="Q97" i="11"/>
  <c r="O97" i="11"/>
  <c r="P97" i="11" s="1"/>
  <c r="C102" i="22" s="1"/>
  <c r="S96" i="11"/>
  <c r="B101" i="22" s="1"/>
  <c r="Q96" i="11"/>
  <c r="O96" i="11"/>
  <c r="P96" i="11" s="1"/>
  <c r="C101" i="22" s="1"/>
  <c r="S95" i="11"/>
  <c r="B100" i="22" s="1"/>
  <c r="Q95" i="11"/>
  <c r="O95" i="11"/>
  <c r="P95" i="11" s="1"/>
  <c r="C100" i="22" s="1"/>
  <c r="S94" i="11"/>
  <c r="B99" i="22" s="1"/>
  <c r="Q94" i="11"/>
  <c r="O94" i="11"/>
  <c r="P94" i="11" s="1"/>
  <c r="C99" i="22" s="1"/>
  <c r="S92" i="11"/>
  <c r="B98" i="22" s="1"/>
  <c r="Q92" i="11"/>
  <c r="O92" i="11"/>
  <c r="P92" i="11" s="1"/>
  <c r="C98" i="22" s="1"/>
  <c r="S91" i="11"/>
  <c r="B97" i="22" s="1"/>
  <c r="Q91" i="11"/>
  <c r="O91" i="11"/>
  <c r="P91" i="11" s="1"/>
  <c r="C97" i="22" s="1"/>
  <c r="S90" i="11"/>
  <c r="B96" i="22" s="1"/>
  <c r="Q90" i="11"/>
  <c r="O90" i="11"/>
  <c r="P90" i="11" s="1"/>
  <c r="C96" i="22" s="1"/>
  <c r="S89" i="11"/>
  <c r="B95" i="22" s="1"/>
  <c r="Q89" i="11"/>
  <c r="O89" i="11"/>
  <c r="P89" i="11" s="1"/>
  <c r="C95" i="22" s="1"/>
  <c r="S87" i="11"/>
  <c r="B94" i="22" s="1"/>
  <c r="Q87" i="11"/>
  <c r="O87" i="11"/>
  <c r="P87" i="11" s="1"/>
  <c r="C94" i="22" s="1"/>
  <c r="S86" i="11"/>
  <c r="B93" i="22" s="1"/>
  <c r="Q86" i="11"/>
  <c r="O86" i="11"/>
  <c r="P86" i="11" s="1"/>
  <c r="C93" i="22" s="1"/>
  <c r="S85" i="11"/>
  <c r="B92" i="22" s="1"/>
  <c r="Q85" i="11"/>
  <c r="O85" i="11"/>
  <c r="P85" i="11" s="1"/>
  <c r="C92" i="22" s="1"/>
  <c r="S84" i="11"/>
  <c r="B91" i="22" s="1"/>
  <c r="Q84" i="11"/>
  <c r="O84" i="11"/>
  <c r="P84" i="11" s="1"/>
  <c r="C91" i="22" s="1"/>
  <c r="S82" i="11"/>
  <c r="B90" i="22" s="1"/>
  <c r="Q82" i="11"/>
  <c r="O82" i="11"/>
  <c r="P82" i="11" s="1"/>
  <c r="C90" i="22" s="1"/>
  <c r="S81" i="11"/>
  <c r="B89" i="22" s="1"/>
  <c r="Q81" i="11"/>
  <c r="O81" i="11"/>
  <c r="P81" i="11" s="1"/>
  <c r="C89" i="22" s="1"/>
  <c r="S80" i="11"/>
  <c r="B88" i="22" s="1"/>
  <c r="Q80" i="11"/>
  <c r="O80" i="11"/>
  <c r="P80" i="11" s="1"/>
  <c r="C88" i="22" s="1"/>
  <c r="S79" i="11"/>
  <c r="B87" i="22" s="1"/>
  <c r="Q79" i="11"/>
  <c r="O79" i="11"/>
  <c r="P79" i="11" s="1"/>
  <c r="C87" i="22" s="1"/>
  <c r="S77" i="11"/>
  <c r="B86" i="22" s="1"/>
  <c r="Q77" i="11"/>
  <c r="O77" i="11"/>
  <c r="P77" i="11" s="1"/>
  <c r="C86" i="22" s="1"/>
  <c r="S76" i="11"/>
  <c r="B85" i="22" s="1"/>
  <c r="Q76" i="11"/>
  <c r="O76" i="11"/>
  <c r="P76" i="11" s="1"/>
  <c r="C85" i="22" s="1"/>
  <c r="S75" i="11"/>
  <c r="B84" i="22" s="1"/>
  <c r="Q75" i="11"/>
  <c r="O75" i="11"/>
  <c r="P75" i="11" s="1"/>
  <c r="C84" i="22" s="1"/>
  <c r="S74" i="11"/>
  <c r="B83" i="22" s="1"/>
  <c r="Q74" i="11"/>
  <c r="O74" i="11"/>
  <c r="P74" i="11" s="1"/>
  <c r="C83" i="22" s="1"/>
  <c r="S72" i="11"/>
  <c r="B82" i="22" s="1"/>
  <c r="Q72" i="11"/>
  <c r="O72" i="11"/>
  <c r="P72" i="11" s="1"/>
  <c r="C82" i="22" s="1"/>
  <c r="S71" i="11"/>
  <c r="B81" i="22" s="1"/>
  <c r="Q71" i="11"/>
  <c r="O71" i="11"/>
  <c r="P71" i="11" s="1"/>
  <c r="C81" i="22" s="1"/>
  <c r="S70" i="11"/>
  <c r="B80" i="22" s="1"/>
  <c r="Q70" i="11"/>
  <c r="O70" i="11"/>
  <c r="P70" i="11" s="1"/>
  <c r="C80" i="22" s="1"/>
  <c r="S69" i="11"/>
  <c r="B79" i="22" s="1"/>
  <c r="Q69" i="11"/>
  <c r="O69" i="11"/>
  <c r="P69" i="11" s="1"/>
  <c r="C79" i="22" s="1"/>
  <c r="S67" i="11"/>
  <c r="B78" i="22" s="1"/>
  <c r="Q67" i="11"/>
  <c r="O67" i="11"/>
  <c r="P67" i="11" s="1"/>
  <c r="C78" i="22" s="1"/>
  <c r="S66" i="11"/>
  <c r="B77" i="22" s="1"/>
  <c r="Q66" i="11"/>
  <c r="O66" i="11"/>
  <c r="P66" i="11" s="1"/>
  <c r="C77" i="22" s="1"/>
  <c r="S65" i="11"/>
  <c r="B76" i="22" s="1"/>
  <c r="Q65" i="11"/>
  <c r="O65" i="11"/>
  <c r="P65" i="11" s="1"/>
  <c r="C76" i="22" s="1"/>
  <c r="S64" i="11"/>
  <c r="B75" i="22" s="1"/>
  <c r="Q64" i="11"/>
  <c r="O64" i="11"/>
  <c r="P64" i="11" s="1"/>
  <c r="C75" i="22" s="1"/>
  <c r="S62" i="11"/>
  <c r="B74" i="22" s="1"/>
  <c r="Q62" i="11"/>
  <c r="O62" i="11"/>
  <c r="P62" i="11" s="1"/>
  <c r="C74" i="22" s="1"/>
  <c r="S61" i="11"/>
  <c r="B73" i="22" s="1"/>
  <c r="Q61" i="11"/>
  <c r="O61" i="11"/>
  <c r="P61" i="11" s="1"/>
  <c r="C73" i="22" s="1"/>
  <c r="S60" i="11"/>
  <c r="B72" i="22" s="1"/>
  <c r="Q60" i="11"/>
  <c r="O60" i="11"/>
  <c r="P60" i="11" s="1"/>
  <c r="C72" i="22" s="1"/>
  <c r="S59" i="11"/>
  <c r="B71" i="22" s="1"/>
  <c r="Q59" i="11"/>
  <c r="O59" i="11"/>
  <c r="P59" i="11" s="1"/>
  <c r="C71" i="22" s="1"/>
  <c r="S57" i="11"/>
  <c r="B70" i="22" s="1"/>
  <c r="Q57" i="11"/>
  <c r="O57" i="11"/>
  <c r="P57" i="11" s="1"/>
  <c r="C70" i="22" s="1"/>
  <c r="S56" i="11"/>
  <c r="B69" i="22" s="1"/>
  <c r="Q56" i="11"/>
  <c r="O56" i="11"/>
  <c r="P56" i="11" s="1"/>
  <c r="C69" i="22" s="1"/>
  <c r="S55" i="11"/>
  <c r="B68" i="22" s="1"/>
  <c r="Q55" i="11"/>
  <c r="O55" i="11"/>
  <c r="P55" i="11" s="1"/>
  <c r="C68" i="22" s="1"/>
  <c r="S54" i="11"/>
  <c r="B67" i="22" s="1"/>
  <c r="Q54" i="11"/>
  <c r="O54" i="11"/>
  <c r="P54" i="11" s="1"/>
  <c r="C67" i="22" s="1"/>
  <c r="S52" i="11"/>
  <c r="B66" i="22" s="1"/>
  <c r="Q52" i="11"/>
  <c r="O52" i="11"/>
  <c r="P52" i="11" s="1"/>
  <c r="C66" i="22" s="1"/>
  <c r="S51" i="11"/>
  <c r="B65" i="22" s="1"/>
  <c r="Q51" i="11"/>
  <c r="O51" i="11"/>
  <c r="P51" i="11" s="1"/>
  <c r="C65" i="22" s="1"/>
  <c r="S50" i="11"/>
  <c r="B64" i="22" s="1"/>
  <c r="Q50" i="11"/>
  <c r="O50" i="11"/>
  <c r="P50" i="11" s="1"/>
  <c r="C64" i="22" s="1"/>
  <c r="S49" i="11"/>
  <c r="B63" i="22" s="1"/>
  <c r="Q49" i="11"/>
  <c r="O49" i="11"/>
  <c r="P49" i="11" s="1"/>
  <c r="C63" i="22" s="1"/>
  <c r="S47" i="11"/>
  <c r="B62" i="22" s="1"/>
  <c r="Q47" i="11"/>
  <c r="O47" i="11"/>
  <c r="P47" i="11" s="1"/>
  <c r="C62" i="22" s="1"/>
  <c r="S46" i="11"/>
  <c r="B61" i="22" s="1"/>
  <c r="Q46" i="11"/>
  <c r="O46" i="11"/>
  <c r="P46" i="11" s="1"/>
  <c r="C61" i="22" s="1"/>
  <c r="S45" i="11"/>
  <c r="B60" i="22" s="1"/>
  <c r="Q45" i="11"/>
  <c r="O45" i="11"/>
  <c r="P45" i="11" s="1"/>
  <c r="C60" i="22" s="1"/>
  <c r="S44" i="11"/>
  <c r="B59" i="22" s="1"/>
  <c r="Q44" i="11"/>
  <c r="O44" i="11"/>
  <c r="P44" i="11" s="1"/>
  <c r="C59" i="22" s="1"/>
  <c r="S42" i="11"/>
  <c r="B58" i="22" s="1"/>
  <c r="Q42" i="11"/>
  <c r="O42" i="11"/>
  <c r="P42" i="11" s="1"/>
  <c r="C58" i="22" s="1"/>
  <c r="S41" i="11"/>
  <c r="B57" i="22" s="1"/>
  <c r="Q41" i="11"/>
  <c r="O41" i="11"/>
  <c r="P41" i="11" s="1"/>
  <c r="C57" i="22" s="1"/>
  <c r="S40" i="11"/>
  <c r="B56" i="22" s="1"/>
  <c r="Q40" i="11"/>
  <c r="O40" i="11"/>
  <c r="P40" i="11" s="1"/>
  <c r="C56" i="22" s="1"/>
  <c r="S39" i="11"/>
  <c r="B55" i="22" s="1"/>
  <c r="Q39" i="11"/>
  <c r="O39" i="11"/>
  <c r="P39" i="11" s="1"/>
  <c r="C55" i="22" s="1"/>
  <c r="S37" i="11"/>
  <c r="B54" i="22" s="1"/>
  <c r="Q37" i="11"/>
  <c r="O37" i="11"/>
  <c r="P37" i="11" s="1"/>
  <c r="C54" i="22" s="1"/>
  <c r="S36" i="11"/>
  <c r="B53" i="22" s="1"/>
  <c r="Q36" i="11"/>
  <c r="O36" i="11"/>
  <c r="P36" i="11" s="1"/>
  <c r="C53" i="22" s="1"/>
  <c r="S35" i="11"/>
  <c r="B52" i="22" s="1"/>
  <c r="Q35" i="11"/>
  <c r="O35" i="11"/>
  <c r="P35" i="11" s="1"/>
  <c r="C52" i="22" s="1"/>
  <c r="S34" i="11"/>
  <c r="B51" i="22" s="1"/>
  <c r="Q34" i="11"/>
  <c r="O34" i="11"/>
  <c r="P34" i="11" s="1"/>
  <c r="C51" i="22" s="1"/>
  <c r="S32" i="11"/>
  <c r="B46" i="22" s="1"/>
  <c r="Q32" i="11"/>
  <c r="O32" i="11"/>
  <c r="P32" i="11" s="1"/>
  <c r="C46" i="22" s="1"/>
  <c r="S31" i="11"/>
  <c r="B45" i="22" s="1"/>
  <c r="Q31" i="11"/>
  <c r="O31" i="11"/>
  <c r="P31" i="11" s="1"/>
  <c r="C45" i="22" s="1"/>
  <c r="S30" i="11"/>
  <c r="B44" i="22" s="1"/>
  <c r="Q30" i="11"/>
  <c r="O30" i="11"/>
  <c r="P30" i="11" s="1"/>
  <c r="C44" i="22" s="1"/>
  <c r="S29" i="11"/>
  <c r="B43" i="22" s="1"/>
  <c r="Q29" i="11"/>
  <c r="O29" i="11"/>
  <c r="P29" i="11" s="1"/>
  <c r="C43" i="22" s="1"/>
  <c r="S27" i="11"/>
  <c r="B38" i="22" s="1"/>
  <c r="Q27" i="11"/>
  <c r="O27" i="11"/>
  <c r="P27" i="11" s="1"/>
  <c r="C38" i="22" s="1"/>
  <c r="S26" i="11"/>
  <c r="B37" i="22" s="1"/>
  <c r="Q26" i="11"/>
  <c r="O26" i="11"/>
  <c r="P26" i="11" s="1"/>
  <c r="C37" i="22" s="1"/>
  <c r="S25" i="11"/>
  <c r="B36" i="22" s="1"/>
  <c r="Q25" i="11"/>
  <c r="O25" i="11"/>
  <c r="P25" i="11" s="1"/>
  <c r="C36" i="22" s="1"/>
  <c r="S24" i="11"/>
  <c r="B35" i="22" s="1"/>
  <c r="Q24" i="11"/>
  <c r="O24" i="11"/>
  <c r="P24" i="11" s="1"/>
  <c r="C35" i="22" s="1"/>
  <c r="S22" i="11"/>
  <c r="B30" i="22" s="1"/>
  <c r="Q22" i="11"/>
  <c r="O22" i="11"/>
  <c r="P22" i="11" s="1"/>
  <c r="C30" i="22" s="1"/>
  <c r="S21" i="11"/>
  <c r="B29" i="22" s="1"/>
  <c r="Q21" i="11"/>
  <c r="O21" i="11"/>
  <c r="P21" i="11" s="1"/>
  <c r="C29" i="22" s="1"/>
  <c r="S20" i="11"/>
  <c r="B28" i="22" s="1"/>
  <c r="Q20" i="11"/>
  <c r="O20" i="11"/>
  <c r="P20" i="11" s="1"/>
  <c r="C28" i="22" s="1"/>
  <c r="S19" i="11"/>
  <c r="B27" i="22" s="1"/>
  <c r="Q19" i="11"/>
  <c r="O19" i="11"/>
  <c r="P19" i="11" s="1"/>
  <c r="C27" i="22" s="1"/>
  <c r="S17" i="11"/>
  <c r="B22" i="22" s="1"/>
  <c r="Q17" i="11"/>
  <c r="O17" i="11"/>
  <c r="P17" i="11" s="1"/>
  <c r="C22" i="22" s="1"/>
  <c r="S16" i="11"/>
  <c r="B21" i="22" s="1"/>
  <c r="Q16" i="11"/>
  <c r="O16" i="11"/>
  <c r="P16" i="11" s="1"/>
  <c r="C21" i="22" s="1"/>
  <c r="S15" i="11"/>
  <c r="B20" i="22" s="1"/>
  <c r="Q15" i="11"/>
  <c r="O15" i="11"/>
  <c r="P15" i="11" s="1"/>
  <c r="C20" i="22" s="1"/>
  <c r="S14" i="11"/>
  <c r="B19" i="22" s="1"/>
  <c r="Q14" i="11"/>
  <c r="O14" i="11"/>
  <c r="P14" i="11" s="1"/>
  <c r="C19" i="22" s="1"/>
  <c r="S12" i="11"/>
  <c r="B14" i="22" s="1"/>
  <c r="Q12" i="11"/>
  <c r="O12" i="11"/>
  <c r="P12" i="11" s="1"/>
  <c r="C14" i="22" s="1"/>
  <c r="S11" i="11"/>
  <c r="B13" i="22" s="1"/>
  <c r="Q11" i="11"/>
  <c r="O11" i="11"/>
  <c r="P11" i="11" s="1"/>
  <c r="C13" i="22" s="1"/>
  <c r="S10" i="11"/>
  <c r="B12" i="22" s="1"/>
  <c r="Q10" i="11"/>
  <c r="O10" i="11"/>
  <c r="P10" i="11" s="1"/>
  <c r="C12" i="22" s="1"/>
  <c r="S9" i="11"/>
  <c r="B11" i="22" s="1"/>
  <c r="Q9" i="11"/>
  <c r="O9" i="11"/>
  <c r="P9" i="11" s="1"/>
  <c r="C11" i="22" s="1"/>
  <c r="S7" i="11"/>
  <c r="B6" i="22" s="1"/>
  <c r="Q7" i="11"/>
  <c r="O7" i="11"/>
  <c r="P7" i="11" s="1"/>
  <c r="C6" i="22" s="1"/>
  <c r="S6" i="11"/>
  <c r="B5" i="22" s="1"/>
  <c r="Q6" i="11"/>
  <c r="O6" i="11"/>
  <c r="P6" i="11" s="1"/>
  <c r="C5" i="22" s="1"/>
  <c r="S5" i="11"/>
  <c r="B4" i="22" s="1"/>
  <c r="Q5" i="11"/>
  <c r="O5" i="11"/>
  <c r="P5" i="11" s="1"/>
  <c r="C4" i="22" s="1"/>
  <c r="S4" i="11"/>
  <c r="B3" i="22" s="1"/>
  <c r="Q4" i="11"/>
  <c r="O4" i="11"/>
  <c r="P4" i="11" s="1"/>
  <c r="C3" i="22" s="1"/>
  <c r="AD114" i="13" l="1"/>
  <c r="AA114" i="13" s="1"/>
  <c r="C111" i="24"/>
  <c r="AD104" i="13"/>
  <c r="AA104" i="13" s="1"/>
  <c r="C103" i="24"/>
  <c r="AD94" i="13"/>
  <c r="AA94" i="13" s="1"/>
  <c r="C95" i="24"/>
  <c r="AD84" i="13"/>
  <c r="AA84" i="13" s="1"/>
  <c r="C87" i="24"/>
  <c r="AD74" i="13"/>
  <c r="AA74" i="13" s="1"/>
  <c r="C79" i="24"/>
  <c r="AD64" i="13"/>
  <c r="AA64" i="13" s="1"/>
  <c r="C71" i="24"/>
  <c r="AD49" i="13"/>
  <c r="AA49" i="13" s="1"/>
  <c r="C59" i="24"/>
  <c r="Z24" i="11"/>
  <c r="W24" i="11" s="1"/>
  <c r="Z29" i="11"/>
  <c r="W29" i="11" s="1"/>
  <c r="H14" i="8" s="1"/>
  <c r="Z39" i="11"/>
  <c r="W39" i="11" s="1"/>
  <c r="Z149" i="11"/>
  <c r="W149" i="11" s="1"/>
  <c r="Z94" i="11"/>
  <c r="W94" i="11" s="1"/>
  <c r="Z44" i="11"/>
  <c r="W44" i="11" s="1"/>
  <c r="Z14" i="11"/>
  <c r="W14" i="11" s="1"/>
  <c r="H8" i="8" s="1"/>
  <c r="Z19" i="11"/>
  <c r="W19" i="11" s="1"/>
  <c r="H10" i="8" s="1"/>
  <c r="Z9" i="11"/>
  <c r="W9" i="11" s="1"/>
  <c r="H6" i="8" s="1"/>
  <c r="Z4" i="11"/>
  <c r="W4" i="11" s="1"/>
  <c r="Z34" i="11"/>
  <c r="W34" i="11" s="1"/>
  <c r="AD54" i="13"/>
  <c r="AA54" i="13" s="1"/>
  <c r="AD59" i="13"/>
  <c r="AA59" i="13" s="1"/>
  <c r="AD44" i="13"/>
  <c r="AA44" i="13" s="1"/>
  <c r="AD34" i="13"/>
  <c r="AA34" i="13" s="1"/>
  <c r="AD24" i="13"/>
  <c r="AA24" i="13" s="1"/>
  <c r="AD14" i="13"/>
  <c r="AA14" i="13" s="1"/>
  <c r="AD4" i="13"/>
  <c r="AA4" i="13" s="1"/>
  <c r="AD109" i="13"/>
  <c r="AA109" i="13" s="1"/>
  <c r="AD89" i="13"/>
  <c r="AA89" i="13" s="1"/>
  <c r="AD69" i="13"/>
  <c r="AA69" i="13" s="1"/>
  <c r="AD19" i="13"/>
  <c r="AA19" i="13" s="1"/>
  <c r="AD9" i="13"/>
  <c r="AA9" i="13" s="1"/>
  <c r="AD119" i="13"/>
  <c r="AA119" i="13" s="1"/>
  <c r="AD99" i="13"/>
  <c r="AA99" i="13" s="1"/>
  <c r="AD79" i="13"/>
  <c r="AA79" i="13" s="1"/>
  <c r="AD39" i="13"/>
  <c r="AA39" i="13" s="1"/>
  <c r="AD29" i="13"/>
  <c r="AA29" i="13" s="1"/>
  <c r="Z99" i="11"/>
  <c r="W99" i="11" s="1"/>
  <c r="Z104" i="11"/>
  <c r="W104" i="11" s="1"/>
  <c r="Z109" i="11"/>
  <c r="W109" i="11" s="1"/>
  <c r="Z114" i="11"/>
  <c r="W114" i="11" s="1"/>
  <c r="Z119" i="11"/>
  <c r="W119" i="11" s="1"/>
  <c r="Z124" i="11"/>
  <c r="W124" i="11" s="1"/>
  <c r="Z129" i="11"/>
  <c r="W129" i="11" s="1"/>
  <c r="Z134" i="11"/>
  <c r="W134" i="11" s="1"/>
  <c r="Z139" i="11"/>
  <c r="W139" i="11" s="1"/>
  <c r="Z144" i="11"/>
  <c r="W144" i="11" s="1"/>
  <c r="Z49" i="11"/>
  <c r="W49" i="11" s="1"/>
  <c r="Z54" i="11"/>
  <c r="W54" i="11" s="1"/>
  <c r="Z59" i="11"/>
  <c r="W59" i="11" s="1"/>
  <c r="Z64" i="11"/>
  <c r="W64" i="11" s="1"/>
  <c r="Z69" i="11"/>
  <c r="W69" i="11" s="1"/>
  <c r="Z74" i="11"/>
  <c r="W74" i="11" s="1"/>
  <c r="Z79" i="11"/>
  <c r="W79" i="11" s="1"/>
  <c r="Z84" i="11"/>
  <c r="W84" i="11" s="1"/>
  <c r="Z89" i="11"/>
  <c r="W89" i="11" s="1"/>
  <c r="K50" i="8" l="1"/>
  <c r="K48" i="8"/>
  <c r="K46" i="8"/>
  <c r="K44" i="8"/>
  <c r="K42" i="8"/>
  <c r="K40" i="8"/>
  <c r="K38" i="8"/>
  <c r="K36" i="8"/>
  <c r="K34" i="8"/>
  <c r="K32" i="8"/>
  <c r="K30" i="8"/>
  <c r="K28" i="8"/>
  <c r="K26" i="8"/>
  <c r="K24" i="8"/>
  <c r="K22" i="8"/>
  <c r="K20" i="8"/>
  <c r="K18" i="8"/>
  <c r="K16" i="8"/>
  <c r="K14" i="8"/>
  <c r="K12" i="8"/>
  <c r="K10" i="8"/>
  <c r="K6" i="8"/>
  <c r="K8" i="8"/>
  <c r="V4" i="7" l="1"/>
  <c r="Y152" i="19"/>
  <c r="B50" i="27" s="1"/>
  <c r="W152" i="19"/>
  <c r="V152" i="19"/>
  <c r="C50" i="27" s="1"/>
  <c r="U152" i="19"/>
  <c r="Y151" i="19"/>
  <c r="B49" i="27" s="1"/>
  <c r="W151" i="19"/>
  <c r="V151" i="19"/>
  <c r="C49" i="27" s="1"/>
  <c r="U151" i="19"/>
  <c r="Y150" i="19"/>
  <c r="B48" i="27" s="1"/>
  <c r="W150" i="19"/>
  <c r="V150" i="19"/>
  <c r="C48" i="27" s="1"/>
  <c r="U150" i="19"/>
  <c r="Y149" i="19"/>
  <c r="B47" i="27" s="1"/>
  <c r="W149" i="19"/>
  <c r="U149" i="19"/>
  <c r="V149" i="19" s="1"/>
  <c r="Y147" i="19"/>
  <c r="B42" i="27" s="1"/>
  <c r="W147" i="19"/>
  <c r="U147" i="19"/>
  <c r="V147" i="19" s="1"/>
  <c r="C42" i="27" s="1"/>
  <c r="Y146" i="19"/>
  <c r="B41" i="27" s="1"/>
  <c r="W146" i="19"/>
  <c r="U146" i="19"/>
  <c r="V146" i="19" s="1"/>
  <c r="C41" i="27" s="1"/>
  <c r="Y145" i="19"/>
  <c r="B40" i="27" s="1"/>
  <c r="W145" i="19"/>
  <c r="U145" i="19"/>
  <c r="V145" i="19" s="1"/>
  <c r="C40" i="27" s="1"/>
  <c r="Y144" i="19"/>
  <c r="B39" i="27" s="1"/>
  <c r="W144" i="19"/>
  <c r="V144" i="19"/>
  <c r="U144" i="19"/>
  <c r="Y142" i="19"/>
  <c r="B34" i="27" s="1"/>
  <c r="W142" i="19"/>
  <c r="U142" i="19"/>
  <c r="V142" i="19" s="1"/>
  <c r="C34" i="27" s="1"/>
  <c r="Y141" i="19"/>
  <c r="B33" i="27" s="1"/>
  <c r="W141" i="19"/>
  <c r="U141" i="19"/>
  <c r="V141" i="19" s="1"/>
  <c r="C33" i="27" s="1"/>
  <c r="Y140" i="19"/>
  <c r="B32" i="27" s="1"/>
  <c r="W140" i="19"/>
  <c r="U140" i="19"/>
  <c r="V140" i="19" s="1"/>
  <c r="C32" i="27" s="1"/>
  <c r="Y139" i="19"/>
  <c r="B31" i="27" s="1"/>
  <c r="W139" i="19"/>
  <c r="U139" i="19"/>
  <c r="V139" i="19" s="1"/>
  <c r="C31" i="27" s="1"/>
  <c r="Y137" i="19"/>
  <c r="B26" i="27" s="1"/>
  <c r="W137" i="19"/>
  <c r="U137" i="19"/>
  <c r="V137" i="19" s="1"/>
  <c r="C26" i="27" s="1"/>
  <c r="Y136" i="19"/>
  <c r="B25" i="27" s="1"/>
  <c r="W136" i="19"/>
  <c r="U136" i="19"/>
  <c r="V136" i="19" s="1"/>
  <c r="C25" i="27" s="1"/>
  <c r="Y135" i="19"/>
  <c r="B24" i="27" s="1"/>
  <c r="W135" i="19"/>
  <c r="U135" i="19"/>
  <c r="V135" i="19" s="1"/>
  <c r="C24" i="27" s="1"/>
  <c r="Y134" i="19"/>
  <c r="B23" i="27" s="1"/>
  <c r="W134" i="19"/>
  <c r="U134" i="19"/>
  <c r="V134" i="19" s="1"/>
  <c r="C23" i="27" s="1"/>
  <c r="Y132" i="19"/>
  <c r="B18" i="27" s="1"/>
  <c r="W132" i="19"/>
  <c r="U132" i="19"/>
  <c r="V132" i="19" s="1"/>
  <c r="C18" i="27" s="1"/>
  <c r="Y131" i="19"/>
  <c r="B17" i="27" s="1"/>
  <c r="W131" i="19"/>
  <c r="U131" i="19"/>
  <c r="V131" i="19" s="1"/>
  <c r="C17" i="27" s="1"/>
  <c r="Y130" i="19"/>
  <c r="B16" i="27" s="1"/>
  <c r="W130" i="19"/>
  <c r="U130" i="19"/>
  <c r="V130" i="19" s="1"/>
  <c r="C16" i="27" s="1"/>
  <c r="Y129" i="19"/>
  <c r="B15" i="27" s="1"/>
  <c r="W129" i="19"/>
  <c r="U129" i="19"/>
  <c r="V129" i="19" s="1"/>
  <c r="C15" i="27" s="1"/>
  <c r="Y127" i="19"/>
  <c r="B10" i="27" s="1"/>
  <c r="W127" i="19"/>
  <c r="U127" i="19"/>
  <c r="V127" i="19" s="1"/>
  <c r="C10" i="27" s="1"/>
  <c r="Y126" i="19"/>
  <c r="B9" i="27" s="1"/>
  <c r="W126" i="19"/>
  <c r="U126" i="19"/>
  <c r="V126" i="19" s="1"/>
  <c r="C9" i="27" s="1"/>
  <c r="Y125" i="19"/>
  <c r="B8" i="27" s="1"/>
  <c r="W125" i="19"/>
  <c r="U125" i="19"/>
  <c r="V125" i="19" s="1"/>
  <c r="C8" i="27" s="1"/>
  <c r="Y124" i="19"/>
  <c r="B7" i="27" s="1"/>
  <c r="W124" i="19"/>
  <c r="U124" i="19"/>
  <c r="V124" i="19" s="1"/>
  <c r="C7" i="27" s="1"/>
  <c r="Y122" i="19"/>
  <c r="B122" i="27" s="1"/>
  <c r="W122" i="19"/>
  <c r="U122" i="19"/>
  <c r="V122" i="19" s="1"/>
  <c r="C122" i="27" s="1"/>
  <c r="Y121" i="19"/>
  <c r="B121" i="27" s="1"/>
  <c r="W121" i="19"/>
  <c r="U121" i="19"/>
  <c r="V121" i="19" s="1"/>
  <c r="C121" i="27" s="1"/>
  <c r="Y120" i="19"/>
  <c r="B120" i="27" s="1"/>
  <c r="W120" i="19"/>
  <c r="U120" i="19"/>
  <c r="V120" i="19" s="1"/>
  <c r="C120" i="27" s="1"/>
  <c r="Y119" i="19"/>
  <c r="B119" i="27" s="1"/>
  <c r="W119" i="19"/>
  <c r="U119" i="19"/>
  <c r="V119" i="19" s="1"/>
  <c r="C119" i="27" s="1"/>
  <c r="Y117" i="19"/>
  <c r="B118" i="27" s="1"/>
  <c r="W117" i="19"/>
  <c r="U117" i="19"/>
  <c r="V117" i="19" s="1"/>
  <c r="C118" i="27" s="1"/>
  <c r="Y116" i="19"/>
  <c r="B117" i="27" s="1"/>
  <c r="W116" i="19"/>
  <c r="U116" i="19"/>
  <c r="V116" i="19" s="1"/>
  <c r="C117" i="27" s="1"/>
  <c r="Y115" i="19"/>
  <c r="B116" i="27" s="1"/>
  <c r="W115" i="19"/>
  <c r="U115" i="19"/>
  <c r="V115" i="19" s="1"/>
  <c r="C116" i="27" s="1"/>
  <c r="Y114" i="19"/>
  <c r="B115" i="27" s="1"/>
  <c r="W114" i="19"/>
  <c r="U114" i="19"/>
  <c r="V114" i="19" s="1"/>
  <c r="C115" i="27" s="1"/>
  <c r="Y112" i="19"/>
  <c r="B114" i="27" s="1"/>
  <c r="W112" i="19"/>
  <c r="U112" i="19"/>
  <c r="V112" i="19" s="1"/>
  <c r="C114" i="27" s="1"/>
  <c r="Y111" i="19"/>
  <c r="B113" i="27" s="1"/>
  <c r="W111" i="19"/>
  <c r="U111" i="19"/>
  <c r="V111" i="19" s="1"/>
  <c r="C113" i="27" s="1"/>
  <c r="Y110" i="19"/>
  <c r="B112" i="27" s="1"/>
  <c r="W110" i="19"/>
  <c r="U110" i="19"/>
  <c r="V110" i="19" s="1"/>
  <c r="C112" i="27" s="1"/>
  <c r="Y109" i="19"/>
  <c r="B111" i="27" s="1"/>
  <c r="W109" i="19"/>
  <c r="U109" i="19"/>
  <c r="V109" i="19" s="1"/>
  <c r="C111" i="27" s="1"/>
  <c r="Y107" i="19"/>
  <c r="B110" i="27" s="1"/>
  <c r="W107" i="19"/>
  <c r="U107" i="19"/>
  <c r="V107" i="19" s="1"/>
  <c r="C110" i="27" s="1"/>
  <c r="Y106" i="19"/>
  <c r="B109" i="27" s="1"/>
  <c r="W106" i="19"/>
  <c r="U106" i="19"/>
  <c r="V106" i="19" s="1"/>
  <c r="C109" i="27" s="1"/>
  <c r="Y105" i="19"/>
  <c r="B108" i="27" s="1"/>
  <c r="W105" i="19"/>
  <c r="U105" i="19"/>
  <c r="V105" i="19" s="1"/>
  <c r="C108" i="27" s="1"/>
  <c r="Y104" i="19"/>
  <c r="B107" i="27" s="1"/>
  <c r="W104" i="19"/>
  <c r="U104" i="19"/>
  <c r="V104" i="19" s="1"/>
  <c r="C107" i="27" s="1"/>
  <c r="Y102" i="19"/>
  <c r="B106" i="27" s="1"/>
  <c r="W102" i="19"/>
  <c r="U102" i="19"/>
  <c r="V102" i="19" s="1"/>
  <c r="C106" i="27" s="1"/>
  <c r="Y101" i="19"/>
  <c r="B105" i="27" s="1"/>
  <c r="W101" i="19"/>
  <c r="U101" i="19"/>
  <c r="V101" i="19" s="1"/>
  <c r="C105" i="27" s="1"/>
  <c r="Y100" i="19"/>
  <c r="B104" i="27" s="1"/>
  <c r="W100" i="19"/>
  <c r="U100" i="19"/>
  <c r="V100" i="19" s="1"/>
  <c r="C104" i="27" s="1"/>
  <c r="Y99" i="19"/>
  <c r="B103" i="27" s="1"/>
  <c r="W99" i="19"/>
  <c r="U99" i="19"/>
  <c r="V99" i="19" s="1"/>
  <c r="C103" i="27" s="1"/>
  <c r="Y97" i="19"/>
  <c r="B102" i="27" s="1"/>
  <c r="W97" i="19"/>
  <c r="U97" i="19"/>
  <c r="V97" i="19" s="1"/>
  <c r="C102" i="27" s="1"/>
  <c r="Y96" i="19"/>
  <c r="B101" i="27" s="1"/>
  <c r="W96" i="19"/>
  <c r="U96" i="19"/>
  <c r="V96" i="19" s="1"/>
  <c r="C101" i="27" s="1"/>
  <c r="Y95" i="19"/>
  <c r="B100" i="27" s="1"/>
  <c r="W95" i="19"/>
  <c r="U95" i="19"/>
  <c r="V95" i="19" s="1"/>
  <c r="C100" i="27" s="1"/>
  <c r="Y94" i="19"/>
  <c r="B99" i="27" s="1"/>
  <c r="W94" i="19"/>
  <c r="U94" i="19"/>
  <c r="V94" i="19" s="1"/>
  <c r="C99" i="27" s="1"/>
  <c r="Y92" i="19"/>
  <c r="B98" i="27" s="1"/>
  <c r="W92" i="19"/>
  <c r="U92" i="19"/>
  <c r="V92" i="19" s="1"/>
  <c r="C98" i="27" s="1"/>
  <c r="Y91" i="19"/>
  <c r="B97" i="27" s="1"/>
  <c r="W91" i="19"/>
  <c r="U91" i="19"/>
  <c r="V91" i="19" s="1"/>
  <c r="C97" i="27" s="1"/>
  <c r="Y90" i="19"/>
  <c r="B96" i="27" s="1"/>
  <c r="W90" i="19"/>
  <c r="U90" i="19"/>
  <c r="V90" i="19" s="1"/>
  <c r="C96" i="27" s="1"/>
  <c r="Y89" i="19"/>
  <c r="B95" i="27" s="1"/>
  <c r="W89" i="19"/>
  <c r="U89" i="19"/>
  <c r="V89" i="19" s="1"/>
  <c r="C95" i="27" s="1"/>
  <c r="Y87" i="19"/>
  <c r="B94" i="27" s="1"/>
  <c r="W87" i="19"/>
  <c r="U87" i="19"/>
  <c r="V87" i="19" s="1"/>
  <c r="C94" i="27" s="1"/>
  <c r="Y86" i="19"/>
  <c r="B93" i="27" s="1"/>
  <c r="W86" i="19"/>
  <c r="U86" i="19"/>
  <c r="V86" i="19" s="1"/>
  <c r="C93" i="27" s="1"/>
  <c r="Y85" i="19"/>
  <c r="B92" i="27" s="1"/>
  <c r="W85" i="19"/>
  <c r="U85" i="19"/>
  <c r="V85" i="19" s="1"/>
  <c r="C92" i="27" s="1"/>
  <c r="Y84" i="19"/>
  <c r="B91" i="27" s="1"/>
  <c r="W84" i="19"/>
  <c r="U84" i="19"/>
  <c r="V84" i="19" s="1"/>
  <c r="C91" i="27" s="1"/>
  <c r="Y82" i="19"/>
  <c r="B90" i="27" s="1"/>
  <c r="W82" i="19"/>
  <c r="U82" i="19"/>
  <c r="V82" i="19" s="1"/>
  <c r="C90" i="27" s="1"/>
  <c r="Y81" i="19"/>
  <c r="B89" i="27" s="1"/>
  <c r="W81" i="19"/>
  <c r="U81" i="19"/>
  <c r="V81" i="19" s="1"/>
  <c r="C89" i="27" s="1"/>
  <c r="Y80" i="19"/>
  <c r="B88" i="27" s="1"/>
  <c r="W80" i="19"/>
  <c r="U80" i="19"/>
  <c r="V80" i="19" s="1"/>
  <c r="C88" i="27" s="1"/>
  <c r="Y79" i="19"/>
  <c r="B87" i="27" s="1"/>
  <c r="W79" i="19"/>
  <c r="U79" i="19"/>
  <c r="V79" i="19" s="1"/>
  <c r="C87" i="27" s="1"/>
  <c r="Y77" i="19"/>
  <c r="B86" i="27" s="1"/>
  <c r="W77" i="19"/>
  <c r="U77" i="19"/>
  <c r="V77" i="19" s="1"/>
  <c r="C86" i="27" s="1"/>
  <c r="Y76" i="19"/>
  <c r="B85" i="27" s="1"/>
  <c r="W76" i="19"/>
  <c r="U76" i="19"/>
  <c r="V76" i="19" s="1"/>
  <c r="C85" i="27" s="1"/>
  <c r="Y75" i="19"/>
  <c r="B84" i="27" s="1"/>
  <c r="W75" i="19"/>
  <c r="U75" i="19"/>
  <c r="V75" i="19" s="1"/>
  <c r="C84" i="27" s="1"/>
  <c r="Y74" i="19"/>
  <c r="B83" i="27" s="1"/>
  <c r="W74" i="19"/>
  <c r="U74" i="19"/>
  <c r="V74" i="19" s="1"/>
  <c r="C83" i="27" s="1"/>
  <c r="Y72" i="19"/>
  <c r="B82" i="27" s="1"/>
  <c r="W72" i="19"/>
  <c r="U72" i="19"/>
  <c r="V72" i="19" s="1"/>
  <c r="C82" i="27" s="1"/>
  <c r="Y71" i="19"/>
  <c r="B81" i="27" s="1"/>
  <c r="W71" i="19"/>
  <c r="U71" i="19"/>
  <c r="V71" i="19" s="1"/>
  <c r="C81" i="27" s="1"/>
  <c r="Y70" i="19"/>
  <c r="B80" i="27" s="1"/>
  <c r="W70" i="19"/>
  <c r="U70" i="19"/>
  <c r="V70" i="19" s="1"/>
  <c r="C80" i="27" s="1"/>
  <c r="Y69" i="19"/>
  <c r="B79" i="27" s="1"/>
  <c r="W69" i="19"/>
  <c r="U69" i="19"/>
  <c r="V69" i="19" s="1"/>
  <c r="C79" i="27" s="1"/>
  <c r="Y67" i="19"/>
  <c r="B78" i="27" s="1"/>
  <c r="W67" i="19"/>
  <c r="U67" i="19"/>
  <c r="V67" i="19" s="1"/>
  <c r="C78" i="27" s="1"/>
  <c r="Y66" i="19"/>
  <c r="B77" i="27" s="1"/>
  <c r="W66" i="19"/>
  <c r="U66" i="19"/>
  <c r="V66" i="19" s="1"/>
  <c r="C77" i="27" s="1"/>
  <c r="Y65" i="19"/>
  <c r="B76" i="27" s="1"/>
  <c r="W65" i="19"/>
  <c r="U65" i="19"/>
  <c r="V65" i="19" s="1"/>
  <c r="C76" i="27" s="1"/>
  <c r="Y64" i="19"/>
  <c r="B75" i="27" s="1"/>
  <c r="W64" i="19"/>
  <c r="U64" i="19"/>
  <c r="V64" i="19" s="1"/>
  <c r="C75" i="27" s="1"/>
  <c r="Y62" i="19"/>
  <c r="B74" i="27" s="1"/>
  <c r="W62" i="19"/>
  <c r="U62" i="19"/>
  <c r="V62" i="19" s="1"/>
  <c r="C74" i="27" s="1"/>
  <c r="Y61" i="19"/>
  <c r="B73" i="27" s="1"/>
  <c r="W61" i="19"/>
  <c r="U61" i="19"/>
  <c r="V61" i="19" s="1"/>
  <c r="C73" i="27" s="1"/>
  <c r="Y60" i="19"/>
  <c r="B72" i="27" s="1"/>
  <c r="W60" i="19"/>
  <c r="U60" i="19"/>
  <c r="V60" i="19" s="1"/>
  <c r="C72" i="27" s="1"/>
  <c r="Y59" i="19"/>
  <c r="B71" i="27" s="1"/>
  <c r="W59" i="19"/>
  <c r="U59" i="19"/>
  <c r="V59" i="19" s="1"/>
  <c r="C71" i="27" s="1"/>
  <c r="Y57" i="19"/>
  <c r="B70" i="27" s="1"/>
  <c r="W57" i="19"/>
  <c r="U57" i="19"/>
  <c r="V57" i="19" s="1"/>
  <c r="C70" i="27" s="1"/>
  <c r="Y56" i="19"/>
  <c r="B69" i="27" s="1"/>
  <c r="W56" i="19"/>
  <c r="U56" i="19"/>
  <c r="V56" i="19" s="1"/>
  <c r="C69" i="27" s="1"/>
  <c r="Y55" i="19"/>
  <c r="B68" i="27" s="1"/>
  <c r="W55" i="19"/>
  <c r="U55" i="19"/>
  <c r="V55" i="19" s="1"/>
  <c r="C68" i="27" s="1"/>
  <c r="Y54" i="19"/>
  <c r="B67" i="27" s="1"/>
  <c r="W54" i="19"/>
  <c r="U54" i="19"/>
  <c r="V54" i="19" s="1"/>
  <c r="C67" i="27" s="1"/>
  <c r="Y52" i="19"/>
  <c r="B66" i="27" s="1"/>
  <c r="W52" i="19"/>
  <c r="U52" i="19"/>
  <c r="V52" i="19" s="1"/>
  <c r="C66" i="27" s="1"/>
  <c r="Y51" i="19"/>
  <c r="B65" i="27" s="1"/>
  <c r="W51" i="19"/>
  <c r="U51" i="19"/>
  <c r="V51" i="19" s="1"/>
  <c r="C65" i="27" s="1"/>
  <c r="Y50" i="19"/>
  <c r="B64" i="27" s="1"/>
  <c r="W50" i="19"/>
  <c r="U50" i="19"/>
  <c r="V50" i="19" s="1"/>
  <c r="C64" i="27" s="1"/>
  <c r="Y49" i="19"/>
  <c r="B63" i="27" s="1"/>
  <c r="W49" i="19"/>
  <c r="U49" i="19"/>
  <c r="V49" i="19" s="1"/>
  <c r="C63" i="27" s="1"/>
  <c r="Y47" i="19"/>
  <c r="B62" i="27" s="1"/>
  <c r="W47" i="19"/>
  <c r="U47" i="19"/>
  <c r="V47" i="19" s="1"/>
  <c r="C62" i="27" s="1"/>
  <c r="Y46" i="19"/>
  <c r="B61" i="27" s="1"/>
  <c r="W46" i="19"/>
  <c r="U46" i="19"/>
  <c r="V46" i="19" s="1"/>
  <c r="C61" i="27" s="1"/>
  <c r="Y45" i="19"/>
  <c r="B60" i="27" s="1"/>
  <c r="W45" i="19"/>
  <c r="U45" i="19"/>
  <c r="V45" i="19" s="1"/>
  <c r="C60" i="27" s="1"/>
  <c r="Y44" i="19"/>
  <c r="B59" i="27" s="1"/>
  <c r="W44" i="19"/>
  <c r="U44" i="19"/>
  <c r="V44" i="19" s="1"/>
  <c r="C59" i="27" s="1"/>
  <c r="Y42" i="19"/>
  <c r="B58" i="27" s="1"/>
  <c r="W42" i="19"/>
  <c r="U42" i="19"/>
  <c r="V42" i="19" s="1"/>
  <c r="C58" i="27" s="1"/>
  <c r="Y41" i="19"/>
  <c r="B57" i="27" s="1"/>
  <c r="W41" i="19"/>
  <c r="U41" i="19"/>
  <c r="V41" i="19" s="1"/>
  <c r="C57" i="27" s="1"/>
  <c r="Y40" i="19"/>
  <c r="B56" i="27" s="1"/>
  <c r="W40" i="19"/>
  <c r="U40" i="19"/>
  <c r="V40" i="19" s="1"/>
  <c r="C56" i="27" s="1"/>
  <c r="Y39" i="19"/>
  <c r="B55" i="27" s="1"/>
  <c r="W39" i="19"/>
  <c r="U39" i="19"/>
  <c r="V39" i="19" s="1"/>
  <c r="C55" i="27" s="1"/>
  <c r="Y37" i="19"/>
  <c r="B54" i="27" s="1"/>
  <c r="W37" i="19"/>
  <c r="U37" i="19"/>
  <c r="V37" i="19" s="1"/>
  <c r="C54" i="27" s="1"/>
  <c r="Y36" i="19"/>
  <c r="B53" i="27" s="1"/>
  <c r="W36" i="19"/>
  <c r="U36" i="19"/>
  <c r="V36" i="19" s="1"/>
  <c r="C53" i="27" s="1"/>
  <c r="Y35" i="19"/>
  <c r="B52" i="27" s="1"/>
  <c r="W35" i="19"/>
  <c r="U35" i="19"/>
  <c r="V35" i="19" s="1"/>
  <c r="C52" i="27" s="1"/>
  <c r="Y34" i="19"/>
  <c r="B51" i="27" s="1"/>
  <c r="W34" i="19"/>
  <c r="U34" i="19"/>
  <c r="V34" i="19" s="1"/>
  <c r="C51" i="27" s="1"/>
  <c r="Y32" i="19"/>
  <c r="B46" i="27" s="1"/>
  <c r="W32" i="19"/>
  <c r="U32" i="19"/>
  <c r="V32" i="19" s="1"/>
  <c r="C46" i="27" s="1"/>
  <c r="Y31" i="19"/>
  <c r="B45" i="27" s="1"/>
  <c r="W31" i="19"/>
  <c r="U31" i="19"/>
  <c r="V31" i="19" s="1"/>
  <c r="C45" i="27" s="1"/>
  <c r="Y30" i="19"/>
  <c r="B44" i="27" s="1"/>
  <c r="W30" i="19"/>
  <c r="U30" i="19"/>
  <c r="V30" i="19" s="1"/>
  <c r="C44" i="27" s="1"/>
  <c r="Y29" i="19"/>
  <c r="B43" i="27" s="1"/>
  <c r="W29" i="19"/>
  <c r="U29" i="19"/>
  <c r="V29" i="19" s="1"/>
  <c r="C43" i="27" s="1"/>
  <c r="Y27" i="19"/>
  <c r="B38" i="27" s="1"/>
  <c r="W27" i="19"/>
  <c r="U27" i="19"/>
  <c r="V27" i="19" s="1"/>
  <c r="C38" i="27" s="1"/>
  <c r="Y26" i="19"/>
  <c r="B37" i="27" s="1"/>
  <c r="W26" i="19"/>
  <c r="U26" i="19"/>
  <c r="V26" i="19" s="1"/>
  <c r="C37" i="27" s="1"/>
  <c r="Y25" i="19"/>
  <c r="B36" i="27" s="1"/>
  <c r="W25" i="19"/>
  <c r="U25" i="19"/>
  <c r="V25" i="19" s="1"/>
  <c r="C36" i="27" s="1"/>
  <c r="Y24" i="19"/>
  <c r="B35" i="27" s="1"/>
  <c r="W24" i="19"/>
  <c r="U24" i="19"/>
  <c r="V24" i="19" s="1"/>
  <c r="C35" i="27" s="1"/>
  <c r="Y22" i="19"/>
  <c r="B30" i="27" s="1"/>
  <c r="W22" i="19"/>
  <c r="U22" i="19"/>
  <c r="V22" i="19" s="1"/>
  <c r="C30" i="27" s="1"/>
  <c r="Y21" i="19"/>
  <c r="B29" i="27" s="1"/>
  <c r="W21" i="19"/>
  <c r="U21" i="19"/>
  <c r="V21" i="19" s="1"/>
  <c r="C29" i="27" s="1"/>
  <c r="Y20" i="19"/>
  <c r="B28" i="27" s="1"/>
  <c r="W20" i="19"/>
  <c r="U20" i="19"/>
  <c r="V20" i="19" s="1"/>
  <c r="C28" i="27" s="1"/>
  <c r="Y19" i="19"/>
  <c r="B27" i="27" s="1"/>
  <c r="W19" i="19"/>
  <c r="U19" i="19"/>
  <c r="V19" i="19" s="1"/>
  <c r="C27" i="27" s="1"/>
  <c r="Y17" i="19"/>
  <c r="B22" i="27" s="1"/>
  <c r="W17" i="19"/>
  <c r="U17" i="19"/>
  <c r="V17" i="19" s="1"/>
  <c r="C22" i="27" s="1"/>
  <c r="Y16" i="19"/>
  <c r="B21" i="27" s="1"/>
  <c r="W16" i="19"/>
  <c r="U16" i="19"/>
  <c r="V16" i="19" s="1"/>
  <c r="C21" i="27" s="1"/>
  <c r="Y15" i="19"/>
  <c r="B20" i="27" s="1"/>
  <c r="W15" i="19"/>
  <c r="U15" i="19"/>
  <c r="V15" i="19" s="1"/>
  <c r="C20" i="27" s="1"/>
  <c r="Y14" i="19"/>
  <c r="B19" i="27" s="1"/>
  <c r="W14" i="19"/>
  <c r="U14" i="19"/>
  <c r="V14" i="19" s="1"/>
  <c r="C19" i="27" s="1"/>
  <c r="Y12" i="19"/>
  <c r="B14" i="27" s="1"/>
  <c r="W12" i="19"/>
  <c r="U12" i="19"/>
  <c r="V12" i="19" s="1"/>
  <c r="C14" i="27" s="1"/>
  <c r="Y11" i="19"/>
  <c r="B13" i="27" s="1"/>
  <c r="W11" i="19"/>
  <c r="U11" i="19"/>
  <c r="V11" i="19" s="1"/>
  <c r="C13" i="27" s="1"/>
  <c r="Y10" i="19"/>
  <c r="B12" i="27" s="1"/>
  <c r="W10" i="19"/>
  <c r="U10" i="19"/>
  <c r="V10" i="19" s="1"/>
  <c r="C12" i="27" s="1"/>
  <c r="Y9" i="19"/>
  <c r="B11" i="27" s="1"/>
  <c r="W9" i="19"/>
  <c r="U9" i="19"/>
  <c r="V9" i="19" s="1"/>
  <c r="C11" i="27" s="1"/>
  <c r="Y7" i="19"/>
  <c r="B6" i="27" s="1"/>
  <c r="W7" i="19"/>
  <c r="U7" i="19"/>
  <c r="V7" i="19" s="1"/>
  <c r="C6" i="27" s="1"/>
  <c r="Y6" i="19"/>
  <c r="B5" i="27" s="1"/>
  <c r="W6" i="19"/>
  <c r="U6" i="19"/>
  <c r="V6" i="19" s="1"/>
  <c r="C5" i="27" s="1"/>
  <c r="Y5" i="19"/>
  <c r="B4" i="27" s="1"/>
  <c r="W5" i="19"/>
  <c r="U5" i="19"/>
  <c r="V5" i="19" s="1"/>
  <c r="C4" i="27" s="1"/>
  <c r="Y4" i="19"/>
  <c r="B3" i="27" s="1"/>
  <c r="W4" i="19"/>
  <c r="U4" i="19"/>
  <c r="V4" i="19" s="1"/>
  <c r="C3" i="27" s="1"/>
  <c r="U152" i="17"/>
  <c r="B50" i="26" s="1"/>
  <c r="S152" i="17"/>
  <c r="Q152" i="17"/>
  <c r="R152" i="17" s="1"/>
  <c r="C50" i="26" s="1"/>
  <c r="U151" i="17"/>
  <c r="B49" i="26" s="1"/>
  <c r="S151" i="17"/>
  <c r="Q151" i="17"/>
  <c r="R151" i="17" s="1"/>
  <c r="C49" i="26" s="1"/>
  <c r="U150" i="17"/>
  <c r="B48" i="26" s="1"/>
  <c r="S150" i="17"/>
  <c r="Q150" i="17"/>
  <c r="R150" i="17" s="1"/>
  <c r="C48" i="26" s="1"/>
  <c r="U149" i="17"/>
  <c r="B47" i="26" s="1"/>
  <c r="S149" i="17"/>
  <c r="Q149" i="17"/>
  <c r="R149" i="17" s="1"/>
  <c r="C47" i="26" s="1"/>
  <c r="U147" i="17"/>
  <c r="B42" i="26" s="1"/>
  <c r="S147" i="17"/>
  <c r="Q147" i="17"/>
  <c r="R147" i="17" s="1"/>
  <c r="C42" i="26" s="1"/>
  <c r="U146" i="17"/>
  <c r="B41" i="26" s="1"/>
  <c r="S146" i="17"/>
  <c r="Q146" i="17"/>
  <c r="R146" i="17" s="1"/>
  <c r="C41" i="26" s="1"/>
  <c r="U145" i="17"/>
  <c r="B40" i="26" s="1"/>
  <c r="S145" i="17"/>
  <c r="Q145" i="17"/>
  <c r="R145" i="17" s="1"/>
  <c r="C40" i="26" s="1"/>
  <c r="U144" i="17"/>
  <c r="B39" i="26" s="1"/>
  <c r="S144" i="17"/>
  <c r="Q144" i="17"/>
  <c r="R144" i="17" s="1"/>
  <c r="C39" i="26" s="1"/>
  <c r="U142" i="17"/>
  <c r="B34" i="26" s="1"/>
  <c r="S142" i="17"/>
  <c r="Q142" i="17"/>
  <c r="R142" i="17" s="1"/>
  <c r="C34" i="26" s="1"/>
  <c r="U141" i="17"/>
  <c r="B33" i="26" s="1"/>
  <c r="S141" i="17"/>
  <c r="Q141" i="17"/>
  <c r="R141" i="17" s="1"/>
  <c r="C33" i="26" s="1"/>
  <c r="U140" i="17"/>
  <c r="B32" i="26" s="1"/>
  <c r="S140" i="17"/>
  <c r="Q140" i="17"/>
  <c r="R140" i="17" s="1"/>
  <c r="C32" i="26" s="1"/>
  <c r="U139" i="17"/>
  <c r="B31" i="26" s="1"/>
  <c r="S139" i="17"/>
  <c r="Q139" i="17"/>
  <c r="R139" i="17" s="1"/>
  <c r="C31" i="26" s="1"/>
  <c r="U137" i="17"/>
  <c r="B26" i="26" s="1"/>
  <c r="S137" i="17"/>
  <c r="Q137" i="17"/>
  <c r="R137" i="17" s="1"/>
  <c r="C26" i="26" s="1"/>
  <c r="U136" i="17"/>
  <c r="B25" i="26" s="1"/>
  <c r="S136" i="17"/>
  <c r="Q136" i="17"/>
  <c r="R136" i="17" s="1"/>
  <c r="C25" i="26" s="1"/>
  <c r="U135" i="17"/>
  <c r="B24" i="26" s="1"/>
  <c r="S135" i="17"/>
  <c r="Q135" i="17"/>
  <c r="R135" i="17" s="1"/>
  <c r="C24" i="26" s="1"/>
  <c r="U134" i="17"/>
  <c r="B23" i="26" s="1"/>
  <c r="S134" i="17"/>
  <c r="Q134" i="17"/>
  <c r="R134" i="17" s="1"/>
  <c r="C23" i="26" s="1"/>
  <c r="U132" i="17"/>
  <c r="B18" i="26" s="1"/>
  <c r="S132" i="17"/>
  <c r="Q132" i="17"/>
  <c r="R132" i="17" s="1"/>
  <c r="C18" i="26" s="1"/>
  <c r="U131" i="17"/>
  <c r="B17" i="26" s="1"/>
  <c r="S131" i="17"/>
  <c r="Q131" i="17"/>
  <c r="R131" i="17" s="1"/>
  <c r="C17" i="26" s="1"/>
  <c r="U130" i="17"/>
  <c r="B16" i="26" s="1"/>
  <c r="S130" i="17"/>
  <c r="Q130" i="17"/>
  <c r="R130" i="17" s="1"/>
  <c r="C16" i="26" s="1"/>
  <c r="U129" i="17"/>
  <c r="B15" i="26" s="1"/>
  <c r="S129" i="17"/>
  <c r="Q129" i="17"/>
  <c r="R129" i="17" s="1"/>
  <c r="C15" i="26" s="1"/>
  <c r="U127" i="17"/>
  <c r="B10" i="26" s="1"/>
  <c r="S127" i="17"/>
  <c r="Q127" i="17"/>
  <c r="R127" i="17" s="1"/>
  <c r="C10" i="26" s="1"/>
  <c r="U126" i="17"/>
  <c r="B9" i="26" s="1"/>
  <c r="S126" i="17"/>
  <c r="Q126" i="17"/>
  <c r="R126" i="17" s="1"/>
  <c r="C9" i="26" s="1"/>
  <c r="U125" i="17"/>
  <c r="B8" i="26" s="1"/>
  <c r="S125" i="17"/>
  <c r="Q125" i="17"/>
  <c r="R125" i="17" s="1"/>
  <c r="C8" i="26" s="1"/>
  <c r="U124" i="17"/>
  <c r="B7" i="26" s="1"/>
  <c r="S124" i="17"/>
  <c r="Q124" i="17"/>
  <c r="R124" i="17" s="1"/>
  <c r="C7" i="26" s="1"/>
  <c r="U122" i="17"/>
  <c r="B122" i="26" s="1"/>
  <c r="S122" i="17"/>
  <c r="Q122" i="17"/>
  <c r="R122" i="17" s="1"/>
  <c r="C122" i="26" s="1"/>
  <c r="U121" i="17"/>
  <c r="B121" i="26" s="1"/>
  <c r="S121" i="17"/>
  <c r="Q121" i="17"/>
  <c r="R121" i="17" s="1"/>
  <c r="C121" i="26" s="1"/>
  <c r="U120" i="17"/>
  <c r="B120" i="26" s="1"/>
  <c r="S120" i="17"/>
  <c r="Q120" i="17"/>
  <c r="R120" i="17" s="1"/>
  <c r="C120" i="26" s="1"/>
  <c r="U119" i="17"/>
  <c r="B119" i="26" s="1"/>
  <c r="S119" i="17"/>
  <c r="Q119" i="17"/>
  <c r="R119" i="17" s="1"/>
  <c r="C119" i="26" s="1"/>
  <c r="U117" i="17"/>
  <c r="B118" i="26" s="1"/>
  <c r="S117" i="17"/>
  <c r="Q117" i="17"/>
  <c r="R117" i="17" s="1"/>
  <c r="C118" i="26" s="1"/>
  <c r="U116" i="17"/>
  <c r="B117" i="26" s="1"/>
  <c r="S116" i="17"/>
  <c r="Q116" i="17"/>
  <c r="R116" i="17" s="1"/>
  <c r="C117" i="26" s="1"/>
  <c r="U115" i="17"/>
  <c r="B116" i="26" s="1"/>
  <c r="S115" i="17"/>
  <c r="Q115" i="17"/>
  <c r="R115" i="17" s="1"/>
  <c r="C116" i="26" s="1"/>
  <c r="U114" i="17"/>
  <c r="B115" i="26" s="1"/>
  <c r="S114" i="17"/>
  <c r="Q114" i="17"/>
  <c r="R114" i="17" s="1"/>
  <c r="C115" i="26" s="1"/>
  <c r="U112" i="17"/>
  <c r="B114" i="26" s="1"/>
  <c r="S112" i="17"/>
  <c r="Q112" i="17"/>
  <c r="R112" i="17" s="1"/>
  <c r="C114" i="26" s="1"/>
  <c r="U111" i="17"/>
  <c r="B113" i="26" s="1"/>
  <c r="S111" i="17"/>
  <c r="Q111" i="17"/>
  <c r="R111" i="17" s="1"/>
  <c r="C113" i="26" s="1"/>
  <c r="U110" i="17"/>
  <c r="B112" i="26" s="1"/>
  <c r="S110" i="17"/>
  <c r="Q110" i="17"/>
  <c r="R110" i="17" s="1"/>
  <c r="C112" i="26" s="1"/>
  <c r="U109" i="17"/>
  <c r="B111" i="26" s="1"/>
  <c r="S109" i="17"/>
  <c r="Q109" i="17"/>
  <c r="R109" i="17" s="1"/>
  <c r="C111" i="26" s="1"/>
  <c r="U107" i="17"/>
  <c r="B110" i="26" s="1"/>
  <c r="S107" i="17"/>
  <c r="Q107" i="17"/>
  <c r="R107" i="17" s="1"/>
  <c r="C110" i="26" s="1"/>
  <c r="U106" i="17"/>
  <c r="B109" i="26" s="1"/>
  <c r="S106" i="17"/>
  <c r="Q106" i="17"/>
  <c r="R106" i="17" s="1"/>
  <c r="C109" i="26" s="1"/>
  <c r="U105" i="17"/>
  <c r="B108" i="26" s="1"/>
  <c r="S105" i="17"/>
  <c r="Q105" i="17"/>
  <c r="R105" i="17" s="1"/>
  <c r="C108" i="26" s="1"/>
  <c r="U104" i="17"/>
  <c r="B107" i="26" s="1"/>
  <c r="S104" i="17"/>
  <c r="Q104" i="17"/>
  <c r="R104" i="17" s="1"/>
  <c r="C107" i="26" s="1"/>
  <c r="U102" i="17"/>
  <c r="B106" i="26" s="1"/>
  <c r="S102" i="17"/>
  <c r="Q102" i="17"/>
  <c r="R102" i="17" s="1"/>
  <c r="C106" i="26" s="1"/>
  <c r="U101" i="17"/>
  <c r="B105" i="26" s="1"/>
  <c r="S101" i="17"/>
  <c r="Q101" i="17"/>
  <c r="R101" i="17" s="1"/>
  <c r="C105" i="26" s="1"/>
  <c r="U100" i="17"/>
  <c r="B104" i="26" s="1"/>
  <c r="S100" i="17"/>
  <c r="Q100" i="17"/>
  <c r="R100" i="17" s="1"/>
  <c r="C104" i="26" s="1"/>
  <c r="U99" i="17"/>
  <c r="B103" i="26" s="1"/>
  <c r="S99" i="17"/>
  <c r="Q99" i="17"/>
  <c r="R99" i="17" s="1"/>
  <c r="C103" i="26" s="1"/>
  <c r="U97" i="17"/>
  <c r="B102" i="26" s="1"/>
  <c r="S97" i="17"/>
  <c r="Q97" i="17"/>
  <c r="R97" i="17" s="1"/>
  <c r="C102" i="26" s="1"/>
  <c r="U96" i="17"/>
  <c r="B101" i="26" s="1"/>
  <c r="S96" i="17"/>
  <c r="Q96" i="17"/>
  <c r="R96" i="17" s="1"/>
  <c r="C101" i="26" s="1"/>
  <c r="U95" i="17"/>
  <c r="B100" i="26" s="1"/>
  <c r="S95" i="17"/>
  <c r="Q95" i="17"/>
  <c r="R95" i="17" s="1"/>
  <c r="C100" i="26" s="1"/>
  <c r="U94" i="17"/>
  <c r="B99" i="26" s="1"/>
  <c r="S94" i="17"/>
  <c r="Q94" i="17"/>
  <c r="R94" i="17" s="1"/>
  <c r="C99" i="26" s="1"/>
  <c r="U92" i="17"/>
  <c r="B98" i="26" s="1"/>
  <c r="S92" i="17"/>
  <c r="Q92" i="17"/>
  <c r="R92" i="17" s="1"/>
  <c r="C98" i="26" s="1"/>
  <c r="U91" i="17"/>
  <c r="B97" i="26" s="1"/>
  <c r="S91" i="17"/>
  <c r="Q91" i="17"/>
  <c r="R91" i="17" s="1"/>
  <c r="C97" i="26" s="1"/>
  <c r="U90" i="17"/>
  <c r="B96" i="26" s="1"/>
  <c r="S90" i="17"/>
  <c r="Q90" i="17"/>
  <c r="R90" i="17" s="1"/>
  <c r="C96" i="26" s="1"/>
  <c r="U89" i="17"/>
  <c r="B95" i="26" s="1"/>
  <c r="S89" i="17"/>
  <c r="Q89" i="17"/>
  <c r="R89" i="17" s="1"/>
  <c r="C95" i="26" s="1"/>
  <c r="U87" i="17"/>
  <c r="B94" i="26" s="1"/>
  <c r="S87" i="17"/>
  <c r="Q87" i="17"/>
  <c r="R87" i="17" s="1"/>
  <c r="C94" i="26" s="1"/>
  <c r="U86" i="17"/>
  <c r="B93" i="26" s="1"/>
  <c r="S86" i="17"/>
  <c r="Q86" i="17"/>
  <c r="R86" i="17" s="1"/>
  <c r="C93" i="26" s="1"/>
  <c r="U85" i="17"/>
  <c r="B92" i="26" s="1"/>
  <c r="S85" i="17"/>
  <c r="Q85" i="17"/>
  <c r="R85" i="17" s="1"/>
  <c r="C92" i="26" s="1"/>
  <c r="U84" i="17"/>
  <c r="B91" i="26" s="1"/>
  <c r="S84" i="17"/>
  <c r="Q84" i="17"/>
  <c r="R84" i="17" s="1"/>
  <c r="C91" i="26" s="1"/>
  <c r="U82" i="17"/>
  <c r="B90" i="26" s="1"/>
  <c r="S82" i="17"/>
  <c r="Q82" i="17"/>
  <c r="R82" i="17" s="1"/>
  <c r="C90" i="26" s="1"/>
  <c r="U81" i="17"/>
  <c r="B89" i="26" s="1"/>
  <c r="S81" i="17"/>
  <c r="Q81" i="17"/>
  <c r="R81" i="17" s="1"/>
  <c r="C89" i="26" s="1"/>
  <c r="U80" i="17"/>
  <c r="B88" i="26" s="1"/>
  <c r="S80" i="17"/>
  <c r="Q80" i="17"/>
  <c r="R80" i="17" s="1"/>
  <c r="C88" i="26" s="1"/>
  <c r="U79" i="17"/>
  <c r="B87" i="26" s="1"/>
  <c r="S79" i="17"/>
  <c r="Q79" i="17"/>
  <c r="R79" i="17" s="1"/>
  <c r="C87" i="26" s="1"/>
  <c r="U77" i="17"/>
  <c r="B86" i="26" s="1"/>
  <c r="S77" i="17"/>
  <c r="Q77" i="17"/>
  <c r="R77" i="17" s="1"/>
  <c r="C86" i="26" s="1"/>
  <c r="U76" i="17"/>
  <c r="B85" i="26" s="1"/>
  <c r="S76" i="17"/>
  <c r="Q76" i="17"/>
  <c r="R76" i="17" s="1"/>
  <c r="C85" i="26" s="1"/>
  <c r="U75" i="17"/>
  <c r="B84" i="26" s="1"/>
  <c r="S75" i="17"/>
  <c r="Q75" i="17"/>
  <c r="R75" i="17" s="1"/>
  <c r="C84" i="26" s="1"/>
  <c r="U74" i="17"/>
  <c r="B83" i="26" s="1"/>
  <c r="S74" i="17"/>
  <c r="Q74" i="17"/>
  <c r="R74" i="17" s="1"/>
  <c r="C83" i="26" s="1"/>
  <c r="U72" i="17"/>
  <c r="B82" i="26" s="1"/>
  <c r="S72" i="17"/>
  <c r="Q72" i="17"/>
  <c r="R72" i="17" s="1"/>
  <c r="C82" i="26" s="1"/>
  <c r="U71" i="17"/>
  <c r="B81" i="26" s="1"/>
  <c r="S71" i="17"/>
  <c r="Q71" i="17"/>
  <c r="R71" i="17" s="1"/>
  <c r="C81" i="26" s="1"/>
  <c r="U70" i="17"/>
  <c r="B80" i="26" s="1"/>
  <c r="S70" i="17"/>
  <c r="Q70" i="17"/>
  <c r="R70" i="17" s="1"/>
  <c r="C80" i="26" s="1"/>
  <c r="U69" i="17"/>
  <c r="B79" i="26" s="1"/>
  <c r="S69" i="17"/>
  <c r="Q69" i="17"/>
  <c r="R69" i="17" s="1"/>
  <c r="C79" i="26" s="1"/>
  <c r="U67" i="17"/>
  <c r="B78" i="26" s="1"/>
  <c r="S67" i="17"/>
  <c r="Q67" i="17"/>
  <c r="R67" i="17" s="1"/>
  <c r="C78" i="26" s="1"/>
  <c r="U66" i="17"/>
  <c r="B77" i="26" s="1"/>
  <c r="S66" i="17"/>
  <c r="Q66" i="17"/>
  <c r="R66" i="17" s="1"/>
  <c r="C77" i="26" s="1"/>
  <c r="U65" i="17"/>
  <c r="B76" i="26" s="1"/>
  <c r="S65" i="17"/>
  <c r="Q65" i="17"/>
  <c r="R65" i="17" s="1"/>
  <c r="C76" i="26" s="1"/>
  <c r="U64" i="17"/>
  <c r="B75" i="26" s="1"/>
  <c r="S64" i="17"/>
  <c r="Q64" i="17"/>
  <c r="R64" i="17" s="1"/>
  <c r="C75" i="26" s="1"/>
  <c r="U62" i="17"/>
  <c r="B74" i="26" s="1"/>
  <c r="S62" i="17"/>
  <c r="Q62" i="17"/>
  <c r="R62" i="17" s="1"/>
  <c r="C74" i="26" s="1"/>
  <c r="U61" i="17"/>
  <c r="B73" i="26" s="1"/>
  <c r="S61" i="17"/>
  <c r="Q61" i="17"/>
  <c r="R61" i="17" s="1"/>
  <c r="C73" i="26" s="1"/>
  <c r="U60" i="17"/>
  <c r="B72" i="26" s="1"/>
  <c r="S60" i="17"/>
  <c r="Q60" i="17"/>
  <c r="R60" i="17" s="1"/>
  <c r="C72" i="26" s="1"/>
  <c r="U59" i="17"/>
  <c r="B71" i="26" s="1"/>
  <c r="S59" i="17"/>
  <c r="Q59" i="17"/>
  <c r="R59" i="17" s="1"/>
  <c r="C71" i="26" s="1"/>
  <c r="U57" i="17"/>
  <c r="B70" i="26" s="1"/>
  <c r="S57" i="17"/>
  <c r="Q57" i="17"/>
  <c r="R57" i="17" s="1"/>
  <c r="C70" i="26" s="1"/>
  <c r="U56" i="17"/>
  <c r="B69" i="26" s="1"/>
  <c r="S56" i="17"/>
  <c r="Q56" i="17"/>
  <c r="R56" i="17" s="1"/>
  <c r="C69" i="26" s="1"/>
  <c r="U55" i="17"/>
  <c r="B68" i="26" s="1"/>
  <c r="S55" i="17"/>
  <c r="Q55" i="17"/>
  <c r="R55" i="17" s="1"/>
  <c r="C68" i="26" s="1"/>
  <c r="U54" i="17"/>
  <c r="B67" i="26" s="1"/>
  <c r="S54" i="17"/>
  <c r="Q54" i="17"/>
  <c r="R54" i="17" s="1"/>
  <c r="C67" i="26" s="1"/>
  <c r="U52" i="17"/>
  <c r="B66" i="26" s="1"/>
  <c r="S52" i="17"/>
  <c r="Q52" i="17"/>
  <c r="R52" i="17" s="1"/>
  <c r="C66" i="26" s="1"/>
  <c r="U51" i="17"/>
  <c r="B65" i="26" s="1"/>
  <c r="S51" i="17"/>
  <c r="Q51" i="17"/>
  <c r="R51" i="17" s="1"/>
  <c r="C65" i="26" s="1"/>
  <c r="U50" i="17"/>
  <c r="B64" i="26" s="1"/>
  <c r="S50" i="17"/>
  <c r="Q50" i="17"/>
  <c r="R50" i="17" s="1"/>
  <c r="C64" i="26" s="1"/>
  <c r="U49" i="17"/>
  <c r="B63" i="26" s="1"/>
  <c r="S49" i="17"/>
  <c r="Q49" i="17"/>
  <c r="R49" i="17" s="1"/>
  <c r="C63" i="26" s="1"/>
  <c r="U47" i="17"/>
  <c r="B62" i="26" s="1"/>
  <c r="S47" i="17"/>
  <c r="Q47" i="17"/>
  <c r="R47" i="17" s="1"/>
  <c r="C62" i="26" s="1"/>
  <c r="U46" i="17"/>
  <c r="B61" i="26" s="1"/>
  <c r="S46" i="17"/>
  <c r="Q46" i="17"/>
  <c r="R46" i="17" s="1"/>
  <c r="C61" i="26" s="1"/>
  <c r="U45" i="17"/>
  <c r="B60" i="26" s="1"/>
  <c r="S45" i="17"/>
  <c r="Q45" i="17"/>
  <c r="R45" i="17" s="1"/>
  <c r="C60" i="26" s="1"/>
  <c r="U44" i="17"/>
  <c r="B59" i="26" s="1"/>
  <c r="S44" i="17"/>
  <c r="Q44" i="17"/>
  <c r="R44" i="17" s="1"/>
  <c r="C59" i="26" s="1"/>
  <c r="U42" i="17"/>
  <c r="B58" i="26" s="1"/>
  <c r="S42" i="17"/>
  <c r="Q42" i="17"/>
  <c r="R42" i="17" s="1"/>
  <c r="C58" i="26" s="1"/>
  <c r="U41" i="17"/>
  <c r="B57" i="26" s="1"/>
  <c r="S41" i="17"/>
  <c r="Q41" i="17"/>
  <c r="R41" i="17" s="1"/>
  <c r="C57" i="26" s="1"/>
  <c r="U40" i="17"/>
  <c r="B56" i="26" s="1"/>
  <c r="S40" i="17"/>
  <c r="Q40" i="17"/>
  <c r="R40" i="17" s="1"/>
  <c r="C56" i="26" s="1"/>
  <c r="U39" i="17"/>
  <c r="B55" i="26" s="1"/>
  <c r="S39" i="17"/>
  <c r="Q39" i="17"/>
  <c r="R39" i="17" s="1"/>
  <c r="C55" i="26" s="1"/>
  <c r="U37" i="17"/>
  <c r="B54" i="26" s="1"/>
  <c r="S37" i="17"/>
  <c r="Q37" i="17"/>
  <c r="R37" i="17" s="1"/>
  <c r="C54" i="26" s="1"/>
  <c r="U36" i="17"/>
  <c r="B53" i="26" s="1"/>
  <c r="S36" i="17"/>
  <c r="Q36" i="17"/>
  <c r="R36" i="17" s="1"/>
  <c r="C53" i="26" s="1"/>
  <c r="U35" i="17"/>
  <c r="B52" i="26" s="1"/>
  <c r="S35" i="17"/>
  <c r="Q35" i="17"/>
  <c r="R35" i="17" s="1"/>
  <c r="C52" i="26" s="1"/>
  <c r="U34" i="17"/>
  <c r="B51" i="26" s="1"/>
  <c r="S34" i="17"/>
  <c r="Q34" i="17"/>
  <c r="R34" i="17" s="1"/>
  <c r="C51" i="26" s="1"/>
  <c r="U32" i="17"/>
  <c r="B46" i="26" s="1"/>
  <c r="S32" i="17"/>
  <c r="Q32" i="17"/>
  <c r="R32" i="17" s="1"/>
  <c r="C46" i="26" s="1"/>
  <c r="U31" i="17"/>
  <c r="B45" i="26" s="1"/>
  <c r="S31" i="17"/>
  <c r="Q31" i="17"/>
  <c r="R31" i="17" s="1"/>
  <c r="C45" i="26" s="1"/>
  <c r="U30" i="17"/>
  <c r="B44" i="26" s="1"/>
  <c r="S30" i="17"/>
  <c r="Q30" i="17"/>
  <c r="R30" i="17" s="1"/>
  <c r="C44" i="26" s="1"/>
  <c r="U29" i="17"/>
  <c r="B43" i="26" s="1"/>
  <c r="S29" i="17"/>
  <c r="Q29" i="17"/>
  <c r="R29" i="17" s="1"/>
  <c r="C43" i="26" s="1"/>
  <c r="U27" i="17"/>
  <c r="B38" i="26" s="1"/>
  <c r="S27" i="17"/>
  <c r="Q27" i="17"/>
  <c r="R27" i="17" s="1"/>
  <c r="C38" i="26" s="1"/>
  <c r="U26" i="17"/>
  <c r="B37" i="26" s="1"/>
  <c r="S26" i="17"/>
  <c r="Q26" i="17"/>
  <c r="R26" i="17" s="1"/>
  <c r="C37" i="26" s="1"/>
  <c r="U25" i="17"/>
  <c r="B36" i="26" s="1"/>
  <c r="S25" i="17"/>
  <c r="Q25" i="17"/>
  <c r="R25" i="17" s="1"/>
  <c r="C36" i="26" s="1"/>
  <c r="U24" i="17"/>
  <c r="B35" i="26" s="1"/>
  <c r="S24" i="17"/>
  <c r="Q24" i="17"/>
  <c r="U22" i="17"/>
  <c r="B30" i="26" s="1"/>
  <c r="S22" i="17"/>
  <c r="Q22" i="17"/>
  <c r="R22" i="17" s="1"/>
  <c r="C30" i="26" s="1"/>
  <c r="U21" i="17"/>
  <c r="B29" i="26" s="1"/>
  <c r="S21" i="17"/>
  <c r="Q21" i="17"/>
  <c r="R21" i="17" s="1"/>
  <c r="C29" i="26" s="1"/>
  <c r="U20" i="17"/>
  <c r="B28" i="26" s="1"/>
  <c r="S20" i="17"/>
  <c r="Q20" i="17"/>
  <c r="R20" i="17" s="1"/>
  <c r="C28" i="26" s="1"/>
  <c r="U19" i="17"/>
  <c r="B27" i="26" s="1"/>
  <c r="S19" i="17"/>
  <c r="Q19" i="17"/>
  <c r="R19" i="17" s="1"/>
  <c r="C27" i="26" s="1"/>
  <c r="U17" i="17"/>
  <c r="B22" i="26" s="1"/>
  <c r="S17" i="17"/>
  <c r="Q17" i="17"/>
  <c r="R17" i="17" s="1"/>
  <c r="C22" i="26" s="1"/>
  <c r="U16" i="17"/>
  <c r="B21" i="26" s="1"/>
  <c r="S16" i="17"/>
  <c r="Q16" i="17"/>
  <c r="R16" i="17" s="1"/>
  <c r="C21" i="26" s="1"/>
  <c r="U15" i="17"/>
  <c r="B20" i="26" s="1"/>
  <c r="S15" i="17"/>
  <c r="Q15" i="17"/>
  <c r="R15" i="17" s="1"/>
  <c r="C20" i="26" s="1"/>
  <c r="U14" i="17"/>
  <c r="B19" i="26" s="1"/>
  <c r="S14" i="17"/>
  <c r="Q14" i="17"/>
  <c r="R14" i="17" s="1"/>
  <c r="C19" i="26" s="1"/>
  <c r="U12" i="17"/>
  <c r="B14" i="26" s="1"/>
  <c r="S12" i="17"/>
  <c r="Q12" i="17"/>
  <c r="R12" i="17" s="1"/>
  <c r="C14" i="26" s="1"/>
  <c r="U11" i="17"/>
  <c r="B13" i="26" s="1"/>
  <c r="S11" i="17"/>
  <c r="Q11" i="17"/>
  <c r="R11" i="17" s="1"/>
  <c r="C13" i="26" s="1"/>
  <c r="U10" i="17"/>
  <c r="B12" i="26" s="1"/>
  <c r="S10" i="17"/>
  <c r="Q10" i="17"/>
  <c r="R10" i="17" s="1"/>
  <c r="C12" i="26" s="1"/>
  <c r="U9" i="17"/>
  <c r="B11" i="26" s="1"/>
  <c r="S9" i="17"/>
  <c r="Q9" i="17"/>
  <c r="R9" i="17" s="1"/>
  <c r="C11" i="26" s="1"/>
  <c r="U7" i="17"/>
  <c r="B6" i="26" s="1"/>
  <c r="S7" i="17"/>
  <c r="Q7" i="17"/>
  <c r="R7" i="17" s="1"/>
  <c r="C6" i="26" s="1"/>
  <c r="U6" i="17"/>
  <c r="B5" i="26" s="1"/>
  <c r="S6" i="17"/>
  <c r="Q6" i="17"/>
  <c r="R6" i="17" s="1"/>
  <c r="C5" i="26" s="1"/>
  <c r="U5" i="17"/>
  <c r="B4" i="26" s="1"/>
  <c r="S5" i="17"/>
  <c r="Q5" i="17"/>
  <c r="R5" i="17" s="1"/>
  <c r="C4" i="26" s="1"/>
  <c r="U4" i="17"/>
  <c r="B3" i="26" s="1"/>
  <c r="S4" i="17"/>
  <c r="Q4" i="17"/>
  <c r="R4" i="17" s="1"/>
  <c r="C3" i="26" s="1"/>
  <c r="W152" i="15"/>
  <c r="U152" i="15"/>
  <c r="T152" i="15"/>
  <c r="S152" i="15"/>
  <c r="W151" i="15"/>
  <c r="U151" i="15"/>
  <c r="T151" i="15"/>
  <c r="S151" i="15"/>
  <c r="W150" i="15"/>
  <c r="U150" i="15"/>
  <c r="T150" i="15"/>
  <c r="S150" i="15"/>
  <c r="W149" i="15"/>
  <c r="U149" i="15"/>
  <c r="S149" i="15"/>
  <c r="T149" i="15" s="1"/>
  <c r="AD149" i="15" s="1"/>
  <c r="AA149" i="15" s="1"/>
  <c r="W147" i="15"/>
  <c r="B42" i="25" s="1"/>
  <c r="U147" i="15"/>
  <c r="S147" i="15"/>
  <c r="T147" i="15" s="1"/>
  <c r="C42" i="25" s="1"/>
  <c r="W146" i="15"/>
  <c r="B41" i="25" s="1"/>
  <c r="U146" i="15"/>
  <c r="S146" i="15"/>
  <c r="T146" i="15" s="1"/>
  <c r="C41" i="25" s="1"/>
  <c r="W145" i="15"/>
  <c r="B40" i="25" s="1"/>
  <c r="U145" i="15"/>
  <c r="S145" i="15"/>
  <c r="T145" i="15" s="1"/>
  <c r="C40" i="25" s="1"/>
  <c r="W144" i="15"/>
  <c r="B39" i="25" s="1"/>
  <c r="U144" i="15"/>
  <c r="T144" i="15"/>
  <c r="S144" i="15"/>
  <c r="W142" i="15"/>
  <c r="B34" i="25" s="1"/>
  <c r="U142" i="15"/>
  <c r="T142" i="15"/>
  <c r="C34" i="25" s="1"/>
  <c r="S142" i="15"/>
  <c r="W141" i="15"/>
  <c r="B33" i="25" s="1"/>
  <c r="U141" i="15"/>
  <c r="T141" i="15"/>
  <c r="C33" i="25" s="1"/>
  <c r="S141" i="15"/>
  <c r="W140" i="15"/>
  <c r="B32" i="25" s="1"/>
  <c r="U140" i="15"/>
  <c r="T140" i="15"/>
  <c r="C32" i="25" s="1"/>
  <c r="S140" i="15"/>
  <c r="W139" i="15"/>
  <c r="B31" i="25" s="1"/>
  <c r="U139" i="15"/>
  <c r="S139" i="15"/>
  <c r="T139" i="15" s="1"/>
  <c r="W137" i="15"/>
  <c r="B26" i="25" s="1"/>
  <c r="U137" i="15"/>
  <c r="S137" i="15"/>
  <c r="T137" i="15" s="1"/>
  <c r="C26" i="25" s="1"/>
  <c r="W136" i="15"/>
  <c r="B25" i="25" s="1"/>
  <c r="U136" i="15"/>
  <c r="S136" i="15"/>
  <c r="T136" i="15" s="1"/>
  <c r="C25" i="25" s="1"/>
  <c r="W135" i="15"/>
  <c r="B24" i="25" s="1"/>
  <c r="U135" i="15"/>
  <c r="S135" i="15"/>
  <c r="T135" i="15" s="1"/>
  <c r="C24" i="25" s="1"/>
  <c r="W134" i="15"/>
  <c r="B23" i="25" s="1"/>
  <c r="U134" i="15"/>
  <c r="S134" i="15"/>
  <c r="T134" i="15" s="1"/>
  <c r="W132" i="15"/>
  <c r="B18" i="25" s="1"/>
  <c r="U132" i="15"/>
  <c r="S132" i="15"/>
  <c r="T132" i="15" s="1"/>
  <c r="C18" i="25" s="1"/>
  <c r="W131" i="15"/>
  <c r="B17" i="25" s="1"/>
  <c r="U131" i="15"/>
  <c r="S131" i="15"/>
  <c r="T131" i="15" s="1"/>
  <c r="C17" i="25" s="1"/>
  <c r="W130" i="15"/>
  <c r="B16" i="25" s="1"/>
  <c r="U130" i="15"/>
  <c r="S130" i="15"/>
  <c r="T130" i="15" s="1"/>
  <c r="C16" i="25" s="1"/>
  <c r="W129" i="15"/>
  <c r="B15" i="25" s="1"/>
  <c r="U129" i="15"/>
  <c r="S129" i="15"/>
  <c r="T129" i="15" s="1"/>
  <c r="W127" i="15"/>
  <c r="B10" i="25" s="1"/>
  <c r="U127" i="15"/>
  <c r="S127" i="15"/>
  <c r="T127" i="15" s="1"/>
  <c r="C10" i="25" s="1"/>
  <c r="W126" i="15"/>
  <c r="B9" i="25" s="1"/>
  <c r="U126" i="15"/>
  <c r="S126" i="15"/>
  <c r="T126" i="15" s="1"/>
  <c r="C9" i="25" s="1"/>
  <c r="W125" i="15"/>
  <c r="B8" i="25" s="1"/>
  <c r="U125" i="15"/>
  <c r="S125" i="15"/>
  <c r="T125" i="15" s="1"/>
  <c r="C8" i="25" s="1"/>
  <c r="W124" i="15"/>
  <c r="B7" i="25" s="1"/>
  <c r="U124" i="15"/>
  <c r="S124" i="15"/>
  <c r="T124" i="15" s="1"/>
  <c r="W122" i="15"/>
  <c r="B118" i="25" s="1"/>
  <c r="U122" i="15"/>
  <c r="S122" i="15"/>
  <c r="T122" i="15" s="1"/>
  <c r="C118" i="25" s="1"/>
  <c r="W121" i="15"/>
  <c r="B117" i="25" s="1"/>
  <c r="U121" i="15"/>
  <c r="S121" i="15"/>
  <c r="T121" i="15" s="1"/>
  <c r="C117" i="25" s="1"/>
  <c r="W120" i="15"/>
  <c r="B116" i="25" s="1"/>
  <c r="U120" i="15"/>
  <c r="S120" i="15"/>
  <c r="T120" i="15" s="1"/>
  <c r="C116" i="25" s="1"/>
  <c r="W119" i="15"/>
  <c r="B115" i="25" s="1"/>
  <c r="U119" i="15"/>
  <c r="S119" i="15"/>
  <c r="T119" i="15" s="1"/>
  <c r="W117" i="15"/>
  <c r="B114" i="25" s="1"/>
  <c r="U117" i="15"/>
  <c r="S117" i="15"/>
  <c r="T117" i="15" s="1"/>
  <c r="C114" i="25" s="1"/>
  <c r="W116" i="15"/>
  <c r="B113" i="25" s="1"/>
  <c r="U116" i="15"/>
  <c r="S116" i="15"/>
  <c r="T116" i="15" s="1"/>
  <c r="C113" i="25" s="1"/>
  <c r="W115" i="15"/>
  <c r="B112" i="25" s="1"/>
  <c r="U115" i="15"/>
  <c r="S115" i="15"/>
  <c r="T115" i="15" s="1"/>
  <c r="C112" i="25" s="1"/>
  <c r="W114" i="15"/>
  <c r="B111" i="25" s="1"/>
  <c r="U114" i="15"/>
  <c r="S114" i="15"/>
  <c r="T114" i="15" s="1"/>
  <c r="W112" i="15"/>
  <c r="B110" i="25" s="1"/>
  <c r="U112" i="15"/>
  <c r="S112" i="15"/>
  <c r="T112" i="15" s="1"/>
  <c r="C110" i="25" s="1"/>
  <c r="W111" i="15"/>
  <c r="B109" i="25" s="1"/>
  <c r="U111" i="15"/>
  <c r="S111" i="15"/>
  <c r="T111" i="15" s="1"/>
  <c r="C109" i="25" s="1"/>
  <c r="W110" i="15"/>
  <c r="B108" i="25" s="1"/>
  <c r="U110" i="15"/>
  <c r="S110" i="15"/>
  <c r="T110" i="15" s="1"/>
  <c r="C108" i="25" s="1"/>
  <c r="W109" i="15"/>
  <c r="B107" i="25" s="1"/>
  <c r="U109" i="15"/>
  <c r="S109" i="15"/>
  <c r="T109" i="15" s="1"/>
  <c r="W107" i="15"/>
  <c r="B106" i="25" s="1"/>
  <c r="U107" i="15"/>
  <c r="S107" i="15"/>
  <c r="T107" i="15" s="1"/>
  <c r="C106" i="25" s="1"/>
  <c r="W106" i="15"/>
  <c r="B105" i="25" s="1"/>
  <c r="U106" i="15"/>
  <c r="S106" i="15"/>
  <c r="T106" i="15" s="1"/>
  <c r="C105" i="25" s="1"/>
  <c r="W105" i="15"/>
  <c r="B104" i="25" s="1"/>
  <c r="U105" i="15"/>
  <c r="S105" i="15"/>
  <c r="T105" i="15" s="1"/>
  <c r="C104" i="25" s="1"/>
  <c r="W104" i="15"/>
  <c r="B103" i="25" s="1"/>
  <c r="U104" i="15"/>
  <c r="S104" i="15"/>
  <c r="T104" i="15" s="1"/>
  <c r="W102" i="15"/>
  <c r="B102" i="25" s="1"/>
  <c r="U102" i="15"/>
  <c r="S102" i="15"/>
  <c r="T102" i="15" s="1"/>
  <c r="C102" i="25" s="1"/>
  <c r="W101" i="15"/>
  <c r="B101" i="25" s="1"/>
  <c r="U101" i="15"/>
  <c r="S101" i="15"/>
  <c r="T101" i="15" s="1"/>
  <c r="C101" i="25" s="1"/>
  <c r="W100" i="15"/>
  <c r="B100" i="25" s="1"/>
  <c r="U100" i="15"/>
  <c r="S100" i="15"/>
  <c r="T100" i="15" s="1"/>
  <c r="C100" i="25" s="1"/>
  <c r="W99" i="15"/>
  <c r="B99" i="25" s="1"/>
  <c r="U99" i="15"/>
  <c r="S99" i="15"/>
  <c r="T99" i="15" s="1"/>
  <c r="W97" i="15"/>
  <c r="B98" i="25" s="1"/>
  <c r="U97" i="15"/>
  <c r="S97" i="15"/>
  <c r="T97" i="15" s="1"/>
  <c r="C98" i="25" s="1"/>
  <c r="W96" i="15"/>
  <c r="B97" i="25" s="1"/>
  <c r="U96" i="15"/>
  <c r="S96" i="15"/>
  <c r="T96" i="15" s="1"/>
  <c r="C97" i="25" s="1"/>
  <c r="W95" i="15"/>
  <c r="B96" i="25" s="1"/>
  <c r="U95" i="15"/>
  <c r="S95" i="15"/>
  <c r="T95" i="15" s="1"/>
  <c r="C96" i="25" s="1"/>
  <c r="W94" i="15"/>
  <c r="B95" i="25" s="1"/>
  <c r="U94" i="15"/>
  <c r="S94" i="15"/>
  <c r="T94" i="15" s="1"/>
  <c r="W92" i="15"/>
  <c r="B94" i="25" s="1"/>
  <c r="U92" i="15"/>
  <c r="S92" i="15"/>
  <c r="T92" i="15" s="1"/>
  <c r="C94" i="25" s="1"/>
  <c r="W91" i="15"/>
  <c r="B93" i="25" s="1"/>
  <c r="U91" i="15"/>
  <c r="S91" i="15"/>
  <c r="T91" i="15" s="1"/>
  <c r="C93" i="25" s="1"/>
  <c r="W90" i="15"/>
  <c r="B92" i="25" s="1"/>
  <c r="U90" i="15"/>
  <c r="S90" i="15"/>
  <c r="T90" i="15" s="1"/>
  <c r="C92" i="25" s="1"/>
  <c r="W89" i="15"/>
  <c r="B91" i="25" s="1"/>
  <c r="U89" i="15"/>
  <c r="S89" i="15"/>
  <c r="T89" i="15" s="1"/>
  <c r="W87" i="15"/>
  <c r="B90" i="25" s="1"/>
  <c r="U87" i="15"/>
  <c r="S87" i="15"/>
  <c r="T87" i="15" s="1"/>
  <c r="C90" i="25" s="1"/>
  <c r="W86" i="15"/>
  <c r="B89" i="25" s="1"/>
  <c r="U86" i="15"/>
  <c r="S86" i="15"/>
  <c r="T86" i="15" s="1"/>
  <c r="C89" i="25" s="1"/>
  <c r="W85" i="15"/>
  <c r="B88" i="25" s="1"/>
  <c r="U85" i="15"/>
  <c r="S85" i="15"/>
  <c r="T85" i="15" s="1"/>
  <c r="C88" i="25" s="1"/>
  <c r="W84" i="15"/>
  <c r="B87" i="25" s="1"/>
  <c r="U84" i="15"/>
  <c r="S84" i="15"/>
  <c r="T84" i="15" s="1"/>
  <c r="W82" i="15"/>
  <c r="B86" i="25" s="1"/>
  <c r="U82" i="15"/>
  <c r="S82" i="15"/>
  <c r="T82" i="15" s="1"/>
  <c r="C86" i="25" s="1"/>
  <c r="W81" i="15"/>
  <c r="B85" i="25" s="1"/>
  <c r="U81" i="15"/>
  <c r="S81" i="15"/>
  <c r="T81" i="15" s="1"/>
  <c r="C85" i="25" s="1"/>
  <c r="W80" i="15"/>
  <c r="B84" i="25" s="1"/>
  <c r="U80" i="15"/>
  <c r="S80" i="15"/>
  <c r="T80" i="15" s="1"/>
  <c r="C84" i="25" s="1"/>
  <c r="W79" i="15"/>
  <c r="B83" i="25" s="1"/>
  <c r="U79" i="15"/>
  <c r="S79" i="15"/>
  <c r="T79" i="15" s="1"/>
  <c r="W77" i="15"/>
  <c r="B82" i="25" s="1"/>
  <c r="U77" i="15"/>
  <c r="S77" i="15"/>
  <c r="T77" i="15" s="1"/>
  <c r="C82" i="25" s="1"/>
  <c r="W76" i="15"/>
  <c r="B81" i="25" s="1"/>
  <c r="U76" i="15"/>
  <c r="S76" i="15"/>
  <c r="T76" i="15" s="1"/>
  <c r="C81" i="25" s="1"/>
  <c r="W75" i="15"/>
  <c r="B80" i="25" s="1"/>
  <c r="U75" i="15"/>
  <c r="S75" i="15"/>
  <c r="T75" i="15" s="1"/>
  <c r="C80" i="25" s="1"/>
  <c r="W74" i="15"/>
  <c r="B79" i="25" s="1"/>
  <c r="U74" i="15"/>
  <c r="S74" i="15"/>
  <c r="T74" i="15" s="1"/>
  <c r="W72" i="15"/>
  <c r="B78" i="25" s="1"/>
  <c r="U72" i="15"/>
  <c r="S72" i="15"/>
  <c r="T72" i="15" s="1"/>
  <c r="C78" i="25" s="1"/>
  <c r="W71" i="15"/>
  <c r="B77" i="25" s="1"/>
  <c r="U71" i="15"/>
  <c r="S71" i="15"/>
  <c r="T71" i="15" s="1"/>
  <c r="C77" i="25" s="1"/>
  <c r="W70" i="15"/>
  <c r="B76" i="25" s="1"/>
  <c r="U70" i="15"/>
  <c r="S70" i="15"/>
  <c r="T70" i="15" s="1"/>
  <c r="C76" i="25" s="1"/>
  <c r="W69" i="15"/>
  <c r="B75" i="25" s="1"/>
  <c r="U69" i="15"/>
  <c r="S69" i="15"/>
  <c r="T69" i="15" s="1"/>
  <c r="W67" i="15"/>
  <c r="B74" i="25" s="1"/>
  <c r="U67" i="15"/>
  <c r="S67" i="15"/>
  <c r="T67" i="15" s="1"/>
  <c r="C74" i="25" s="1"/>
  <c r="W66" i="15"/>
  <c r="B73" i="25" s="1"/>
  <c r="U66" i="15"/>
  <c r="S66" i="15"/>
  <c r="T66" i="15" s="1"/>
  <c r="C73" i="25" s="1"/>
  <c r="W65" i="15"/>
  <c r="B72" i="25" s="1"/>
  <c r="U65" i="15"/>
  <c r="S65" i="15"/>
  <c r="T65" i="15" s="1"/>
  <c r="C72" i="25" s="1"/>
  <c r="W64" i="15"/>
  <c r="B71" i="25" s="1"/>
  <c r="U64" i="15"/>
  <c r="S64" i="15"/>
  <c r="T64" i="15" s="1"/>
  <c r="W62" i="15"/>
  <c r="B70" i="25" s="1"/>
  <c r="U62" i="15"/>
  <c r="S62" i="15"/>
  <c r="T62" i="15" s="1"/>
  <c r="C70" i="25" s="1"/>
  <c r="W61" i="15"/>
  <c r="B69" i="25" s="1"/>
  <c r="U61" i="15"/>
  <c r="S61" i="15"/>
  <c r="T61" i="15" s="1"/>
  <c r="C69" i="25" s="1"/>
  <c r="W60" i="15"/>
  <c r="B68" i="25" s="1"/>
  <c r="U60" i="15"/>
  <c r="S60" i="15"/>
  <c r="T60" i="15" s="1"/>
  <c r="C68" i="25" s="1"/>
  <c r="W59" i="15"/>
  <c r="B67" i="25" s="1"/>
  <c r="U59" i="15"/>
  <c r="S59" i="15"/>
  <c r="T59" i="15" s="1"/>
  <c r="W57" i="15"/>
  <c r="B66" i="25" s="1"/>
  <c r="U57" i="15"/>
  <c r="S57" i="15"/>
  <c r="T57" i="15" s="1"/>
  <c r="C66" i="25" s="1"/>
  <c r="W56" i="15"/>
  <c r="B65" i="25" s="1"/>
  <c r="U56" i="15"/>
  <c r="S56" i="15"/>
  <c r="T56" i="15" s="1"/>
  <c r="C65" i="25" s="1"/>
  <c r="W55" i="15"/>
  <c r="B64" i="25" s="1"/>
  <c r="U55" i="15"/>
  <c r="S55" i="15"/>
  <c r="T55" i="15" s="1"/>
  <c r="C64" i="25" s="1"/>
  <c r="W54" i="15"/>
  <c r="B63" i="25" s="1"/>
  <c r="U54" i="15"/>
  <c r="S54" i="15"/>
  <c r="T54" i="15" s="1"/>
  <c r="W52" i="15"/>
  <c r="B62" i="25" s="1"/>
  <c r="U52" i="15"/>
  <c r="S52" i="15"/>
  <c r="T52" i="15" s="1"/>
  <c r="C62" i="25" s="1"/>
  <c r="W51" i="15"/>
  <c r="B61" i="25" s="1"/>
  <c r="U51" i="15"/>
  <c r="S51" i="15"/>
  <c r="T51" i="15" s="1"/>
  <c r="C61" i="25" s="1"/>
  <c r="W50" i="15"/>
  <c r="B60" i="25" s="1"/>
  <c r="U50" i="15"/>
  <c r="S50" i="15"/>
  <c r="T50" i="15" s="1"/>
  <c r="C60" i="25" s="1"/>
  <c r="W49" i="15"/>
  <c r="B59" i="25" s="1"/>
  <c r="U49" i="15"/>
  <c r="S49" i="15"/>
  <c r="T49" i="15" s="1"/>
  <c r="W47" i="15"/>
  <c r="B58" i="25" s="1"/>
  <c r="U47" i="15"/>
  <c r="S47" i="15"/>
  <c r="T47" i="15" s="1"/>
  <c r="C58" i="25" s="1"/>
  <c r="W46" i="15"/>
  <c r="B57" i="25" s="1"/>
  <c r="U46" i="15"/>
  <c r="S46" i="15"/>
  <c r="T46" i="15" s="1"/>
  <c r="C57" i="25" s="1"/>
  <c r="W45" i="15"/>
  <c r="B56" i="25" s="1"/>
  <c r="U45" i="15"/>
  <c r="S45" i="15"/>
  <c r="T45" i="15" s="1"/>
  <c r="C56" i="25" s="1"/>
  <c r="W44" i="15"/>
  <c r="B55" i="25" s="1"/>
  <c r="U44" i="15"/>
  <c r="S44" i="15"/>
  <c r="T44" i="15" s="1"/>
  <c r="W42" i="15"/>
  <c r="B54" i="25" s="1"/>
  <c r="U42" i="15"/>
  <c r="S42" i="15"/>
  <c r="T42" i="15" s="1"/>
  <c r="C54" i="25" s="1"/>
  <c r="W41" i="15"/>
  <c r="B53" i="25" s="1"/>
  <c r="U41" i="15"/>
  <c r="S41" i="15"/>
  <c r="T41" i="15" s="1"/>
  <c r="C53" i="25" s="1"/>
  <c r="W40" i="15"/>
  <c r="B52" i="25" s="1"/>
  <c r="U40" i="15"/>
  <c r="S40" i="15"/>
  <c r="T40" i="15" s="1"/>
  <c r="C52" i="25" s="1"/>
  <c r="W39" i="15"/>
  <c r="B51" i="25" s="1"/>
  <c r="U39" i="15"/>
  <c r="S39" i="15"/>
  <c r="T39" i="15" s="1"/>
  <c r="W37" i="15"/>
  <c r="B50" i="25" s="1"/>
  <c r="U37" i="15"/>
  <c r="S37" i="15"/>
  <c r="T37" i="15" s="1"/>
  <c r="C50" i="25" s="1"/>
  <c r="W36" i="15"/>
  <c r="B49" i="25" s="1"/>
  <c r="U36" i="15"/>
  <c r="S36" i="15"/>
  <c r="T36" i="15" s="1"/>
  <c r="C49" i="25" s="1"/>
  <c r="W35" i="15"/>
  <c r="B48" i="25" s="1"/>
  <c r="U35" i="15"/>
  <c r="S35" i="15"/>
  <c r="T35" i="15" s="1"/>
  <c r="C48" i="25" s="1"/>
  <c r="W34" i="15"/>
  <c r="B47" i="25" s="1"/>
  <c r="U34" i="15"/>
  <c r="S34" i="15"/>
  <c r="T34" i="15" s="1"/>
  <c r="W32" i="15"/>
  <c r="B46" i="25" s="1"/>
  <c r="U32" i="15"/>
  <c r="S32" i="15"/>
  <c r="T32" i="15" s="1"/>
  <c r="C46" i="25" s="1"/>
  <c r="W31" i="15"/>
  <c r="B45" i="25" s="1"/>
  <c r="U31" i="15"/>
  <c r="S31" i="15"/>
  <c r="T31" i="15" s="1"/>
  <c r="C45" i="25" s="1"/>
  <c r="W30" i="15"/>
  <c r="B44" i="25" s="1"/>
  <c r="U30" i="15"/>
  <c r="S30" i="15"/>
  <c r="T30" i="15" s="1"/>
  <c r="C44" i="25" s="1"/>
  <c r="W29" i="15"/>
  <c r="B43" i="25" s="1"/>
  <c r="U29" i="15"/>
  <c r="S29" i="15"/>
  <c r="T29" i="15" s="1"/>
  <c r="W27" i="15"/>
  <c r="B38" i="25" s="1"/>
  <c r="U27" i="15"/>
  <c r="S27" i="15"/>
  <c r="T27" i="15" s="1"/>
  <c r="C38" i="25" s="1"/>
  <c r="W26" i="15"/>
  <c r="B37" i="25" s="1"/>
  <c r="U26" i="15"/>
  <c r="S26" i="15"/>
  <c r="T26" i="15" s="1"/>
  <c r="C37" i="25" s="1"/>
  <c r="W25" i="15"/>
  <c r="B36" i="25" s="1"/>
  <c r="U25" i="15"/>
  <c r="S25" i="15"/>
  <c r="T25" i="15" s="1"/>
  <c r="C36" i="25" s="1"/>
  <c r="W24" i="15"/>
  <c r="B35" i="25" s="1"/>
  <c r="U24" i="15"/>
  <c r="S24" i="15"/>
  <c r="T24" i="15" s="1"/>
  <c r="W22" i="15"/>
  <c r="B30" i="25" s="1"/>
  <c r="U22" i="15"/>
  <c r="S22" i="15"/>
  <c r="T22" i="15" s="1"/>
  <c r="C30" i="25" s="1"/>
  <c r="W21" i="15"/>
  <c r="B29" i="25" s="1"/>
  <c r="U21" i="15"/>
  <c r="S21" i="15"/>
  <c r="T21" i="15" s="1"/>
  <c r="C29" i="25" s="1"/>
  <c r="W20" i="15"/>
  <c r="B28" i="25" s="1"/>
  <c r="U20" i="15"/>
  <c r="S20" i="15"/>
  <c r="T20" i="15" s="1"/>
  <c r="C28" i="25" s="1"/>
  <c r="W19" i="15"/>
  <c r="B27" i="25" s="1"/>
  <c r="U19" i="15"/>
  <c r="S19" i="15"/>
  <c r="T19" i="15" s="1"/>
  <c r="W17" i="15"/>
  <c r="B22" i="25" s="1"/>
  <c r="U17" i="15"/>
  <c r="S17" i="15"/>
  <c r="T17" i="15" s="1"/>
  <c r="C22" i="25" s="1"/>
  <c r="W16" i="15"/>
  <c r="B21" i="25" s="1"/>
  <c r="U16" i="15"/>
  <c r="S16" i="15"/>
  <c r="T16" i="15" s="1"/>
  <c r="C21" i="25" s="1"/>
  <c r="W15" i="15"/>
  <c r="B20" i="25" s="1"/>
  <c r="U15" i="15"/>
  <c r="S15" i="15"/>
  <c r="T15" i="15" s="1"/>
  <c r="C20" i="25" s="1"/>
  <c r="W14" i="15"/>
  <c r="B19" i="25" s="1"/>
  <c r="U14" i="15"/>
  <c r="S14" i="15"/>
  <c r="T14" i="15" s="1"/>
  <c r="W12" i="15"/>
  <c r="B14" i="25" s="1"/>
  <c r="U12" i="15"/>
  <c r="S12" i="15"/>
  <c r="T12" i="15" s="1"/>
  <c r="C14" i="25" s="1"/>
  <c r="W11" i="15"/>
  <c r="B13" i="25" s="1"/>
  <c r="U11" i="15"/>
  <c r="S11" i="15"/>
  <c r="T11" i="15" s="1"/>
  <c r="C13" i="25" s="1"/>
  <c r="W10" i="15"/>
  <c r="B12" i="25" s="1"/>
  <c r="U10" i="15"/>
  <c r="S10" i="15"/>
  <c r="T10" i="15" s="1"/>
  <c r="C12" i="25" s="1"/>
  <c r="W9" i="15"/>
  <c r="B11" i="25" s="1"/>
  <c r="U9" i="15"/>
  <c r="S9" i="15"/>
  <c r="T9" i="15" s="1"/>
  <c r="W7" i="15"/>
  <c r="B6" i="25" s="1"/>
  <c r="U7" i="15"/>
  <c r="S7" i="15"/>
  <c r="T7" i="15" s="1"/>
  <c r="C6" i="25" s="1"/>
  <c r="W6" i="15"/>
  <c r="B5" i="25" s="1"/>
  <c r="U6" i="15"/>
  <c r="S6" i="15"/>
  <c r="T6" i="15" s="1"/>
  <c r="C5" i="25" s="1"/>
  <c r="W5" i="15"/>
  <c r="B4" i="25" s="1"/>
  <c r="U5" i="15"/>
  <c r="S5" i="15"/>
  <c r="T5" i="15" s="1"/>
  <c r="C4" i="25" s="1"/>
  <c r="W4" i="15"/>
  <c r="B3" i="25" s="1"/>
  <c r="U4" i="15"/>
  <c r="S4" i="15"/>
  <c r="T4" i="15" s="1"/>
  <c r="C3" i="25" s="1"/>
  <c r="W152" i="13"/>
  <c r="U152" i="13"/>
  <c r="S152" i="13"/>
  <c r="T152" i="13" s="1"/>
  <c r="W151" i="13"/>
  <c r="U151" i="13"/>
  <c r="S151" i="13"/>
  <c r="T151" i="13" s="1"/>
  <c r="W150" i="13"/>
  <c r="U150" i="13"/>
  <c r="S150" i="13"/>
  <c r="T150" i="13" s="1"/>
  <c r="W149" i="13"/>
  <c r="U149" i="13"/>
  <c r="S149" i="13"/>
  <c r="T149" i="13" s="1"/>
  <c r="W147" i="13"/>
  <c r="B42" i="24" s="1"/>
  <c r="U147" i="13"/>
  <c r="S147" i="13"/>
  <c r="T147" i="13" s="1"/>
  <c r="C42" i="24" s="1"/>
  <c r="W146" i="13"/>
  <c r="B41" i="24" s="1"/>
  <c r="U146" i="13"/>
  <c r="S146" i="13"/>
  <c r="T146" i="13" s="1"/>
  <c r="C41" i="24" s="1"/>
  <c r="W145" i="13"/>
  <c r="B40" i="24" s="1"/>
  <c r="U145" i="13"/>
  <c r="S145" i="13"/>
  <c r="T145" i="13" s="1"/>
  <c r="C40" i="24" s="1"/>
  <c r="W144" i="13"/>
  <c r="B39" i="24" s="1"/>
  <c r="U144" i="13"/>
  <c r="S144" i="13"/>
  <c r="T144" i="13" s="1"/>
  <c r="C39" i="24" s="1"/>
  <c r="W142" i="13"/>
  <c r="B34" i="24" s="1"/>
  <c r="U142" i="13"/>
  <c r="S142" i="13"/>
  <c r="T142" i="13" s="1"/>
  <c r="C34" i="24" s="1"/>
  <c r="W141" i="13"/>
  <c r="B33" i="24" s="1"/>
  <c r="U141" i="13"/>
  <c r="S141" i="13"/>
  <c r="T141" i="13" s="1"/>
  <c r="C33" i="24" s="1"/>
  <c r="W140" i="13"/>
  <c r="B32" i="24" s="1"/>
  <c r="U140" i="13"/>
  <c r="S140" i="13"/>
  <c r="T140" i="13" s="1"/>
  <c r="C32" i="24" s="1"/>
  <c r="W139" i="13"/>
  <c r="B31" i="24" s="1"/>
  <c r="U139" i="13"/>
  <c r="S139" i="13"/>
  <c r="T139" i="13" s="1"/>
  <c r="C31" i="24" s="1"/>
  <c r="W137" i="13"/>
  <c r="B26" i="24" s="1"/>
  <c r="U137" i="13"/>
  <c r="S137" i="13"/>
  <c r="T137" i="13" s="1"/>
  <c r="C26" i="24" s="1"/>
  <c r="W136" i="13"/>
  <c r="B25" i="24" s="1"/>
  <c r="U136" i="13"/>
  <c r="S136" i="13"/>
  <c r="T136" i="13" s="1"/>
  <c r="C25" i="24" s="1"/>
  <c r="W135" i="13"/>
  <c r="B24" i="24" s="1"/>
  <c r="U135" i="13"/>
  <c r="S135" i="13"/>
  <c r="T135" i="13" s="1"/>
  <c r="C24" i="24" s="1"/>
  <c r="W134" i="13"/>
  <c r="B23" i="24" s="1"/>
  <c r="U134" i="13"/>
  <c r="S134" i="13"/>
  <c r="T134" i="13" s="1"/>
  <c r="C23" i="24" s="1"/>
  <c r="W132" i="13"/>
  <c r="B18" i="24" s="1"/>
  <c r="U132" i="13"/>
  <c r="S132" i="13"/>
  <c r="T132" i="13" s="1"/>
  <c r="C18" i="24" s="1"/>
  <c r="W131" i="13"/>
  <c r="B17" i="24" s="1"/>
  <c r="U131" i="13"/>
  <c r="S131" i="13"/>
  <c r="T131" i="13" s="1"/>
  <c r="C17" i="24" s="1"/>
  <c r="W130" i="13"/>
  <c r="B16" i="24" s="1"/>
  <c r="U130" i="13"/>
  <c r="S130" i="13"/>
  <c r="T130" i="13" s="1"/>
  <c r="C16" i="24" s="1"/>
  <c r="W129" i="13"/>
  <c r="B15" i="24" s="1"/>
  <c r="U129" i="13"/>
  <c r="S129" i="13"/>
  <c r="T129" i="13" s="1"/>
  <c r="C15" i="24" s="1"/>
  <c r="W127" i="13"/>
  <c r="B10" i="24" s="1"/>
  <c r="U127" i="13"/>
  <c r="S127" i="13"/>
  <c r="T127" i="13" s="1"/>
  <c r="C10" i="24" s="1"/>
  <c r="W126" i="13"/>
  <c r="B9" i="24" s="1"/>
  <c r="U126" i="13"/>
  <c r="S126" i="13"/>
  <c r="T126" i="13" s="1"/>
  <c r="C9" i="24" s="1"/>
  <c r="W125" i="13"/>
  <c r="B8" i="24" s="1"/>
  <c r="U125" i="13"/>
  <c r="S125" i="13"/>
  <c r="T125" i="13" s="1"/>
  <c r="C8" i="24" s="1"/>
  <c r="W124" i="13"/>
  <c r="B7" i="24" s="1"/>
  <c r="U124" i="13"/>
  <c r="S124" i="13"/>
  <c r="T124" i="13" s="1"/>
  <c r="C7" i="24" s="1"/>
  <c r="O11" i="1"/>
  <c r="O4" i="1"/>
  <c r="O5" i="1"/>
  <c r="O6" i="1"/>
  <c r="O7" i="1"/>
  <c r="O9" i="1"/>
  <c r="O10" i="1"/>
  <c r="O12" i="1"/>
  <c r="O14" i="1"/>
  <c r="O15" i="1"/>
  <c r="O16" i="1"/>
  <c r="O17" i="1"/>
  <c r="O19" i="1"/>
  <c r="O20" i="1"/>
  <c r="O21" i="1"/>
  <c r="O22" i="1"/>
  <c r="AD14" i="15" l="1"/>
  <c r="AA14" i="15" s="1"/>
  <c r="C19" i="25"/>
  <c r="AD19" i="15"/>
  <c r="AA19" i="15" s="1"/>
  <c r="C27" i="25"/>
  <c r="AD24" i="15"/>
  <c r="AA24" i="15" s="1"/>
  <c r="C35" i="25"/>
  <c r="AD29" i="15"/>
  <c r="AA29" i="15" s="1"/>
  <c r="C43" i="25"/>
  <c r="AD34" i="15"/>
  <c r="AA34" i="15" s="1"/>
  <c r="C47" i="25"/>
  <c r="AD39" i="15"/>
  <c r="AA39" i="15" s="1"/>
  <c r="C51" i="25"/>
  <c r="AD54" i="15"/>
  <c r="AA54" i="15" s="1"/>
  <c r="C63" i="25"/>
  <c r="AD59" i="15"/>
  <c r="AA59" i="15" s="1"/>
  <c r="C67" i="25"/>
  <c r="AD64" i="15"/>
  <c r="AA64" i="15" s="1"/>
  <c r="C71" i="25"/>
  <c r="AD69" i="15"/>
  <c r="AA69" i="15" s="1"/>
  <c r="C75" i="25"/>
  <c r="AD84" i="15"/>
  <c r="AA84" i="15" s="1"/>
  <c r="C87" i="25"/>
  <c r="AD89" i="15"/>
  <c r="AA89" i="15" s="1"/>
  <c r="C91" i="25"/>
  <c r="AD94" i="15"/>
  <c r="AA94" i="15" s="1"/>
  <c r="C95" i="25"/>
  <c r="AD99" i="15"/>
  <c r="AA99" i="15" s="1"/>
  <c r="C99" i="25"/>
  <c r="AD109" i="15"/>
  <c r="AA109" i="15" s="1"/>
  <c r="C107" i="25"/>
  <c r="AD114" i="15"/>
  <c r="AA114" i="15" s="1"/>
  <c r="C111" i="25"/>
  <c r="AD119" i="15"/>
  <c r="AA119" i="15" s="1"/>
  <c r="C115" i="25"/>
  <c r="AD124" i="15"/>
  <c r="AA124" i="15" s="1"/>
  <c r="C7" i="25"/>
  <c r="AD129" i="15"/>
  <c r="AA129" i="15" s="1"/>
  <c r="C15" i="25"/>
  <c r="AD134" i="15"/>
  <c r="AA134" i="15" s="1"/>
  <c r="C23" i="25"/>
  <c r="AD139" i="15"/>
  <c r="AA139" i="15" s="1"/>
  <c r="C31" i="25"/>
  <c r="AD144" i="15"/>
  <c r="AA144" i="15" s="1"/>
  <c r="C39" i="25"/>
  <c r="AD9" i="15"/>
  <c r="AA9" i="15" s="1"/>
  <c r="C11" i="25"/>
  <c r="AD44" i="15"/>
  <c r="AA44" i="15" s="1"/>
  <c r="C55" i="25"/>
  <c r="AD49" i="15"/>
  <c r="AA49" i="15" s="1"/>
  <c r="C59" i="25"/>
  <c r="AD74" i="15"/>
  <c r="AA74" i="15" s="1"/>
  <c r="C79" i="25"/>
  <c r="AD79" i="15"/>
  <c r="AA79" i="15" s="1"/>
  <c r="C83" i="25"/>
  <c r="AD104" i="15"/>
  <c r="AA104" i="15" s="1"/>
  <c r="C103" i="25"/>
  <c r="AF144" i="19"/>
  <c r="AC144" i="19" s="1"/>
  <c r="R60" i="8" s="1"/>
  <c r="C39" i="27"/>
  <c r="AF149" i="19"/>
  <c r="AC149" i="19" s="1"/>
  <c r="R62" i="8" s="1"/>
  <c r="C47" i="27"/>
  <c r="AF9" i="19"/>
  <c r="AC9" i="19" s="1"/>
  <c r="R6" i="8" s="1"/>
  <c r="AF14" i="19"/>
  <c r="AC14" i="19" s="1"/>
  <c r="R8" i="8" s="1"/>
  <c r="AF19" i="19"/>
  <c r="AC19" i="19" s="1"/>
  <c r="R10" i="8" s="1"/>
  <c r="AF24" i="19"/>
  <c r="AC24" i="19" s="1"/>
  <c r="R12" i="8" s="1"/>
  <c r="AF29" i="19"/>
  <c r="AC29" i="19" s="1"/>
  <c r="R14" i="8" s="1"/>
  <c r="AF34" i="19"/>
  <c r="AC34" i="19" s="1"/>
  <c r="R16" i="8" s="1"/>
  <c r="AF39" i="19"/>
  <c r="AC39" i="19" s="1"/>
  <c r="R18" i="8" s="1"/>
  <c r="AF44" i="19"/>
  <c r="AC44" i="19" s="1"/>
  <c r="R20" i="8" s="1"/>
  <c r="AF49" i="19"/>
  <c r="AC49" i="19" s="1"/>
  <c r="R22" i="8" s="1"/>
  <c r="AF54" i="19"/>
  <c r="AC54" i="19" s="1"/>
  <c r="R24" i="8" s="1"/>
  <c r="AF59" i="19"/>
  <c r="AC59" i="19" s="1"/>
  <c r="R26" i="8" s="1"/>
  <c r="AF64" i="19"/>
  <c r="AC64" i="19" s="1"/>
  <c r="R28" i="8" s="1"/>
  <c r="AF69" i="19"/>
  <c r="AC69" i="19" s="1"/>
  <c r="R30" i="8" s="1"/>
  <c r="AF74" i="19"/>
  <c r="AC74" i="19" s="1"/>
  <c r="R32" i="8" s="1"/>
  <c r="AF79" i="19"/>
  <c r="AC79" i="19" s="1"/>
  <c r="R34" i="8" s="1"/>
  <c r="AF84" i="19"/>
  <c r="AC84" i="19" s="1"/>
  <c r="R36" i="8" s="1"/>
  <c r="AF89" i="19"/>
  <c r="AC89" i="19" s="1"/>
  <c r="R38" i="8" s="1"/>
  <c r="AF94" i="19"/>
  <c r="AC94" i="19" s="1"/>
  <c r="R40" i="8" s="1"/>
  <c r="AB9" i="17"/>
  <c r="Y9" i="17" s="1"/>
  <c r="P6" i="8" s="1"/>
  <c r="AB14" i="17"/>
  <c r="Y14" i="17" s="1"/>
  <c r="P8" i="8" s="1"/>
  <c r="AB19" i="17"/>
  <c r="Y19" i="17" s="1"/>
  <c r="P10" i="8" s="1"/>
  <c r="AB29" i="17"/>
  <c r="Y29" i="17" s="1"/>
  <c r="P14" i="8" s="1"/>
  <c r="AB34" i="17"/>
  <c r="Y34" i="17" s="1"/>
  <c r="P16" i="8" s="1"/>
  <c r="AB39" i="17"/>
  <c r="Y39" i="17" s="1"/>
  <c r="P18" i="8" s="1"/>
  <c r="AB44" i="17"/>
  <c r="Y44" i="17" s="1"/>
  <c r="P20" i="8" s="1"/>
  <c r="AB49" i="17"/>
  <c r="Y49" i="17" s="1"/>
  <c r="P22" i="8" s="1"/>
  <c r="AB54" i="17"/>
  <c r="Y54" i="17" s="1"/>
  <c r="P24" i="8" s="1"/>
  <c r="AB59" i="17"/>
  <c r="Y59" i="17" s="1"/>
  <c r="P26" i="8" s="1"/>
  <c r="AB64" i="17"/>
  <c r="Y64" i="17" s="1"/>
  <c r="P28" i="8" s="1"/>
  <c r="AB69" i="17"/>
  <c r="Y69" i="17" s="1"/>
  <c r="P30" i="8" s="1"/>
  <c r="AB74" i="17"/>
  <c r="Y74" i="17" s="1"/>
  <c r="P32" i="8" s="1"/>
  <c r="AB79" i="17"/>
  <c r="Y79" i="17" s="1"/>
  <c r="P34" i="8" s="1"/>
  <c r="AB84" i="17"/>
  <c r="Y84" i="17" s="1"/>
  <c r="P36" i="8" s="1"/>
  <c r="AB89" i="17"/>
  <c r="Y89" i="17" s="1"/>
  <c r="P38" i="8" s="1"/>
  <c r="AB94" i="17"/>
  <c r="Y94" i="17" s="1"/>
  <c r="P40" i="8" s="1"/>
  <c r="AB99" i="17"/>
  <c r="Y99" i="17" s="1"/>
  <c r="P42" i="8" s="1"/>
  <c r="AB104" i="17"/>
  <c r="Y104" i="17" s="1"/>
  <c r="P44" i="8" s="1"/>
  <c r="AB109" i="17"/>
  <c r="Y109" i="17" s="1"/>
  <c r="P46" i="8" s="1"/>
  <c r="AB114" i="17"/>
  <c r="Y114" i="17" s="1"/>
  <c r="P48" i="8" s="1"/>
  <c r="AB119" i="17"/>
  <c r="Y119" i="17" s="1"/>
  <c r="P50" i="8" s="1"/>
  <c r="AB124" i="17"/>
  <c r="Y124" i="17" s="1"/>
  <c r="P52" i="8" s="1"/>
  <c r="AB129" i="17"/>
  <c r="Y129" i="17" s="1"/>
  <c r="P54" i="8" s="1"/>
  <c r="AB134" i="17"/>
  <c r="Y134" i="17" s="1"/>
  <c r="P56" i="8" s="1"/>
  <c r="AB139" i="17"/>
  <c r="Y139" i="17" s="1"/>
  <c r="P58" i="8" s="1"/>
  <c r="AB144" i="17"/>
  <c r="Y144" i="17" s="1"/>
  <c r="P60" i="8" s="1"/>
  <c r="AB149" i="17"/>
  <c r="Y149" i="17" s="1"/>
  <c r="P62" i="8" s="1"/>
  <c r="AF4" i="19"/>
  <c r="AC4" i="19" s="1"/>
  <c r="R4" i="8" s="1"/>
  <c r="AB4" i="17"/>
  <c r="Y4" i="17" s="1"/>
  <c r="P4" i="8" s="1"/>
  <c r="AD4" i="15"/>
  <c r="AA4" i="15" s="1"/>
  <c r="K4" i="8"/>
  <c r="AF99" i="19"/>
  <c r="AC99" i="19" s="1"/>
  <c r="R42" i="8" s="1"/>
  <c r="AF104" i="19"/>
  <c r="AC104" i="19" s="1"/>
  <c r="R44" i="8" s="1"/>
  <c r="AF109" i="19"/>
  <c r="AC109" i="19" s="1"/>
  <c r="R46" i="8" s="1"/>
  <c r="AF114" i="19"/>
  <c r="AC114" i="19" s="1"/>
  <c r="R48" i="8" s="1"/>
  <c r="AF119" i="19"/>
  <c r="AC119" i="19" s="1"/>
  <c r="R50" i="8" s="1"/>
  <c r="AF124" i="19"/>
  <c r="AC124" i="19" s="1"/>
  <c r="R52" i="8" s="1"/>
  <c r="AF129" i="19"/>
  <c r="AC129" i="19" s="1"/>
  <c r="R54" i="8" s="1"/>
  <c r="AF134" i="19"/>
  <c r="AC134" i="19" s="1"/>
  <c r="R56" i="8" s="1"/>
  <c r="AF139" i="19"/>
  <c r="AC139" i="19" s="1"/>
  <c r="R58" i="8" s="1"/>
  <c r="R24" i="17"/>
  <c r="C35" i="26" s="1"/>
  <c r="AD124" i="13"/>
  <c r="AA124" i="13" s="1"/>
  <c r="K52" i="8" s="1"/>
  <c r="AD129" i="13"/>
  <c r="AA129" i="13" s="1"/>
  <c r="K54" i="8" s="1"/>
  <c r="AD134" i="13"/>
  <c r="AA134" i="13" s="1"/>
  <c r="K56" i="8" s="1"/>
  <c r="AD139" i="13"/>
  <c r="AA139" i="13" s="1"/>
  <c r="K58" i="8" s="1"/>
  <c r="AD144" i="13"/>
  <c r="AA144" i="13" s="1"/>
  <c r="K60" i="8" s="1"/>
  <c r="AD149" i="13"/>
  <c r="AA149" i="13" s="1"/>
  <c r="K62" i="8" s="1"/>
  <c r="AB24" i="17" l="1"/>
  <c r="Y24" i="17" s="1"/>
  <c r="P12" i="8" s="1"/>
  <c r="P7" i="1"/>
  <c r="C10" i="21" s="1"/>
  <c r="P20" i="1"/>
  <c r="C41" i="21" s="1"/>
  <c r="O24" i="1"/>
  <c r="P24" i="1" s="1"/>
  <c r="C33" i="21" s="1"/>
  <c r="O25" i="1"/>
  <c r="P25" i="1" s="1"/>
  <c r="C34" i="21" s="1"/>
  <c r="O26" i="1"/>
  <c r="P26" i="1" s="1"/>
  <c r="C35" i="21" s="1"/>
  <c r="O27" i="1"/>
  <c r="O29" i="1"/>
  <c r="P29" i="1" s="1"/>
  <c r="C43" i="21" s="1"/>
  <c r="O30" i="1"/>
  <c r="P30" i="1" s="1"/>
  <c r="C121" i="21" s="1"/>
  <c r="O31" i="1"/>
  <c r="P31" i="1" s="1"/>
  <c r="C122" i="21" s="1"/>
  <c r="O32" i="1"/>
  <c r="O34" i="1"/>
  <c r="P34" i="1" s="1"/>
  <c r="C49" i="21" s="1"/>
  <c r="O35" i="1"/>
  <c r="P35" i="1" s="1"/>
  <c r="C50" i="21" s="1"/>
  <c r="O36" i="1"/>
  <c r="P36" i="1" s="1"/>
  <c r="C51" i="21" s="1"/>
  <c r="O37" i="1"/>
  <c r="O39" i="1"/>
  <c r="P39" i="1" s="1"/>
  <c r="C53" i="21" s="1"/>
  <c r="O40" i="1"/>
  <c r="P40" i="1" s="1"/>
  <c r="C54" i="21" s="1"/>
  <c r="O41" i="1"/>
  <c r="P41" i="1" s="1"/>
  <c r="C55" i="21" s="1"/>
  <c r="O42" i="1"/>
  <c r="O44" i="1"/>
  <c r="P44" i="1" s="1"/>
  <c r="C57" i="21" s="1"/>
  <c r="O45" i="1"/>
  <c r="P45" i="1" s="1"/>
  <c r="C58" i="21" s="1"/>
  <c r="O46" i="1"/>
  <c r="P46" i="1" s="1"/>
  <c r="C59" i="21" s="1"/>
  <c r="O47" i="1"/>
  <c r="O49" i="1"/>
  <c r="P49" i="1" s="1"/>
  <c r="C61" i="21" s="1"/>
  <c r="O50" i="1"/>
  <c r="P50" i="1" s="1"/>
  <c r="C62" i="21" s="1"/>
  <c r="O51" i="1"/>
  <c r="P51" i="1" s="1"/>
  <c r="C63" i="21" s="1"/>
  <c r="O52" i="1"/>
  <c r="O54" i="1"/>
  <c r="P54" i="1" s="1"/>
  <c r="C65" i="21" s="1"/>
  <c r="O55" i="1"/>
  <c r="P55" i="1" s="1"/>
  <c r="C66" i="21" s="1"/>
  <c r="O56" i="1"/>
  <c r="P56" i="1" s="1"/>
  <c r="C67" i="21" s="1"/>
  <c r="O57" i="1"/>
  <c r="O59" i="1"/>
  <c r="P59" i="1" s="1"/>
  <c r="C69" i="21" s="1"/>
  <c r="O60" i="1"/>
  <c r="P60" i="1" s="1"/>
  <c r="C70" i="21" s="1"/>
  <c r="O61" i="1"/>
  <c r="P61" i="1" s="1"/>
  <c r="C71" i="21" s="1"/>
  <c r="O62" i="1"/>
  <c r="O64" i="1"/>
  <c r="P64" i="1" s="1"/>
  <c r="C73" i="21" s="1"/>
  <c r="O65" i="1"/>
  <c r="P65" i="1" s="1"/>
  <c r="C74" i="21" s="1"/>
  <c r="O66" i="1"/>
  <c r="P66" i="1" s="1"/>
  <c r="C75" i="21" s="1"/>
  <c r="O67" i="1"/>
  <c r="O69" i="1"/>
  <c r="P69" i="1" s="1"/>
  <c r="C77" i="21" s="1"/>
  <c r="O70" i="1"/>
  <c r="P70" i="1" s="1"/>
  <c r="C78" i="21" s="1"/>
  <c r="O71" i="1"/>
  <c r="P71" i="1" s="1"/>
  <c r="C79" i="21" s="1"/>
  <c r="O72" i="1"/>
  <c r="O74" i="1"/>
  <c r="P74" i="1" s="1"/>
  <c r="C81" i="21" s="1"/>
  <c r="O75" i="1"/>
  <c r="P75" i="1" s="1"/>
  <c r="C82" i="21" s="1"/>
  <c r="O76" i="1"/>
  <c r="P76" i="1" s="1"/>
  <c r="C83" i="21" s="1"/>
  <c r="O77" i="1"/>
  <c r="O79" i="1"/>
  <c r="P79" i="1" s="1"/>
  <c r="C85" i="21" s="1"/>
  <c r="O80" i="1"/>
  <c r="P80" i="1" s="1"/>
  <c r="C86" i="21" s="1"/>
  <c r="O81" i="1"/>
  <c r="P81" i="1" s="1"/>
  <c r="C87" i="21" s="1"/>
  <c r="O82" i="1"/>
  <c r="O84" i="1"/>
  <c r="P84" i="1" s="1"/>
  <c r="C89" i="21" s="1"/>
  <c r="O85" i="1"/>
  <c r="P85" i="1" s="1"/>
  <c r="C90" i="21" s="1"/>
  <c r="O86" i="1"/>
  <c r="P86" i="1" s="1"/>
  <c r="C91" i="21" s="1"/>
  <c r="O87" i="1"/>
  <c r="O89" i="1"/>
  <c r="P89" i="1" s="1"/>
  <c r="C93" i="21" s="1"/>
  <c r="O90" i="1"/>
  <c r="P90" i="1" s="1"/>
  <c r="C94" i="21" s="1"/>
  <c r="O91" i="1"/>
  <c r="P91" i="1" s="1"/>
  <c r="C95" i="21" s="1"/>
  <c r="O92" i="1"/>
  <c r="O94" i="1"/>
  <c r="P94" i="1" s="1"/>
  <c r="C97" i="21" s="1"/>
  <c r="O95" i="1"/>
  <c r="P95" i="1" s="1"/>
  <c r="C98" i="21" s="1"/>
  <c r="O96" i="1"/>
  <c r="P96" i="1" s="1"/>
  <c r="C99" i="21" s="1"/>
  <c r="O97" i="1"/>
  <c r="O99" i="1"/>
  <c r="P99" i="1" s="1"/>
  <c r="C101" i="21" s="1"/>
  <c r="O100" i="1"/>
  <c r="P100" i="1" s="1"/>
  <c r="C102" i="21" s="1"/>
  <c r="O101" i="1"/>
  <c r="P101" i="1" s="1"/>
  <c r="C103" i="21" s="1"/>
  <c r="O102" i="1"/>
  <c r="O104" i="1"/>
  <c r="P104" i="1" s="1"/>
  <c r="C105" i="21" s="1"/>
  <c r="O105" i="1"/>
  <c r="P105" i="1" s="1"/>
  <c r="C106" i="21" s="1"/>
  <c r="O106" i="1"/>
  <c r="P106" i="1" s="1"/>
  <c r="C107" i="21" s="1"/>
  <c r="O107" i="1"/>
  <c r="O109" i="1"/>
  <c r="P109" i="1" s="1"/>
  <c r="C109" i="21" s="1"/>
  <c r="O110" i="1"/>
  <c r="P110" i="1" s="1"/>
  <c r="C110" i="21" s="1"/>
  <c r="O111" i="1"/>
  <c r="P111" i="1" s="1"/>
  <c r="C111" i="21" s="1"/>
  <c r="O112" i="1"/>
  <c r="O114" i="1"/>
  <c r="P114" i="1" s="1"/>
  <c r="C113" i="21" s="1"/>
  <c r="O115" i="1"/>
  <c r="P115" i="1" s="1"/>
  <c r="C114" i="21" s="1"/>
  <c r="O116" i="1"/>
  <c r="P116" i="1" s="1"/>
  <c r="C115" i="21" s="1"/>
  <c r="O117" i="1"/>
  <c r="O119" i="1"/>
  <c r="P119" i="1" s="1"/>
  <c r="C117" i="21" s="1"/>
  <c r="O120" i="1"/>
  <c r="P120" i="1" s="1"/>
  <c r="C118" i="21" s="1"/>
  <c r="O121" i="1"/>
  <c r="P121" i="1" s="1"/>
  <c r="C119" i="21" s="1"/>
  <c r="O122" i="1"/>
  <c r="O124" i="1"/>
  <c r="P124" i="1" s="1"/>
  <c r="C6" i="21" s="1"/>
  <c r="O125" i="1"/>
  <c r="P125" i="1" s="1"/>
  <c r="C7" i="21" s="1"/>
  <c r="O126" i="1"/>
  <c r="P126" i="1" s="1"/>
  <c r="C8" i="21" s="1"/>
  <c r="O127" i="1"/>
  <c r="O129" i="1"/>
  <c r="P129" i="1" s="1"/>
  <c r="C13" i="21" s="1"/>
  <c r="O130" i="1"/>
  <c r="P130" i="1" s="1"/>
  <c r="C14" i="21" s="1"/>
  <c r="O131" i="1"/>
  <c r="P131" i="1" s="1"/>
  <c r="C15" i="21" s="1"/>
  <c r="O132" i="1"/>
  <c r="O134" i="1"/>
  <c r="P134" i="1" s="1"/>
  <c r="C21" i="21" s="1"/>
  <c r="O135" i="1"/>
  <c r="P135" i="1" s="1"/>
  <c r="C22" i="21" s="1"/>
  <c r="O136" i="1"/>
  <c r="P136" i="1" s="1"/>
  <c r="C23" i="21" s="1"/>
  <c r="O137" i="1"/>
  <c r="O139" i="1"/>
  <c r="P139" i="1" s="1"/>
  <c r="C29" i="21" s="1"/>
  <c r="O140" i="1"/>
  <c r="P140" i="1" s="1"/>
  <c r="C30" i="21" s="1"/>
  <c r="O141" i="1"/>
  <c r="P141" i="1" s="1"/>
  <c r="C31" i="21" s="1"/>
  <c r="O142" i="1"/>
  <c r="O144" i="1"/>
  <c r="P144" i="1" s="1"/>
  <c r="C37" i="21" s="1"/>
  <c r="O145" i="1"/>
  <c r="P145" i="1" s="1"/>
  <c r="C38" i="21" s="1"/>
  <c r="O146" i="1"/>
  <c r="P146" i="1" s="1"/>
  <c r="C39" i="21" s="1"/>
  <c r="O147" i="1"/>
  <c r="O149" i="1"/>
  <c r="P149" i="1" s="1"/>
  <c r="C45" i="21" s="1"/>
  <c r="O150" i="1"/>
  <c r="P150" i="1" s="1"/>
  <c r="C46" i="21" s="1"/>
  <c r="O151" i="1"/>
  <c r="P151" i="1" s="1"/>
  <c r="C47" i="21" s="1"/>
  <c r="O152" i="1"/>
  <c r="P5" i="1"/>
  <c r="C4" i="21" s="1"/>
  <c r="P6" i="1"/>
  <c r="C5" i="21" s="1"/>
  <c r="P9" i="1"/>
  <c r="C11" i="21" s="1"/>
  <c r="P10" i="1"/>
  <c r="C12" i="21" s="1"/>
  <c r="P11" i="1"/>
  <c r="C17" i="21" s="1"/>
  <c r="P12" i="1"/>
  <c r="C18" i="21" s="1"/>
  <c r="P14" i="1"/>
  <c r="C19" i="21" s="1"/>
  <c r="P15" i="1"/>
  <c r="C25" i="21" s="1"/>
  <c r="P16" i="1"/>
  <c r="C26" i="21" s="1"/>
  <c r="P17" i="1"/>
  <c r="C20" i="21" s="1"/>
  <c r="P19" i="1"/>
  <c r="C27" i="21" s="1"/>
  <c r="P21" i="1"/>
  <c r="C42" i="21" s="1"/>
  <c r="P22" i="1"/>
  <c r="C28" i="21" s="1"/>
  <c r="P27" i="1"/>
  <c r="C36" i="21" s="1"/>
  <c r="P32" i="1"/>
  <c r="C44" i="21" s="1"/>
  <c r="P37" i="1"/>
  <c r="C52" i="21" s="1"/>
  <c r="P42" i="1"/>
  <c r="C56" i="21" s="1"/>
  <c r="P47" i="1"/>
  <c r="C60" i="21" s="1"/>
  <c r="P52" i="1"/>
  <c r="C64" i="21" s="1"/>
  <c r="P57" i="1"/>
  <c r="C68" i="21" s="1"/>
  <c r="P62" i="1"/>
  <c r="C72" i="21" s="1"/>
  <c r="P67" i="1"/>
  <c r="C76" i="21" s="1"/>
  <c r="P72" i="1"/>
  <c r="C80" i="21" s="1"/>
  <c r="P77" i="1"/>
  <c r="C84" i="21" s="1"/>
  <c r="P82" i="1"/>
  <c r="C88" i="21" s="1"/>
  <c r="P87" i="1"/>
  <c r="C92" i="21" s="1"/>
  <c r="P92" i="1"/>
  <c r="C96" i="21" s="1"/>
  <c r="P97" i="1"/>
  <c r="C100" i="21" s="1"/>
  <c r="P102" i="1"/>
  <c r="C104" i="21" s="1"/>
  <c r="P107" i="1"/>
  <c r="C108" i="21" s="1"/>
  <c r="P112" i="1"/>
  <c r="C112" i="21" s="1"/>
  <c r="P117" i="1"/>
  <c r="C116" i="21" s="1"/>
  <c r="P122" i="1"/>
  <c r="C120" i="21" s="1"/>
  <c r="P127" i="1"/>
  <c r="C9" i="21" s="1"/>
  <c r="P132" i="1"/>
  <c r="C16" i="21" s="1"/>
  <c r="P137" i="1"/>
  <c r="C24" i="21" s="1"/>
  <c r="P142" i="1"/>
  <c r="C32" i="21" s="1"/>
  <c r="P147" i="1"/>
  <c r="C40" i="21" s="1"/>
  <c r="P152" i="1"/>
  <c r="C48" i="21" s="1"/>
  <c r="Q5" i="1"/>
  <c r="Q6" i="1"/>
  <c r="Q7" i="1"/>
  <c r="Q9" i="1"/>
  <c r="Q10" i="1"/>
  <c r="Q11" i="1"/>
  <c r="Q12" i="1"/>
  <c r="Q14" i="1"/>
  <c r="Q15" i="1"/>
  <c r="Q16" i="1"/>
  <c r="Q17" i="1"/>
  <c r="Q19" i="1"/>
  <c r="Q20" i="1"/>
  <c r="Q21" i="1"/>
  <c r="Q22" i="1"/>
  <c r="Q24" i="1"/>
  <c r="Q25" i="1"/>
  <c r="Q26" i="1"/>
  <c r="Q27" i="1"/>
  <c r="Q29" i="1"/>
  <c r="Q30" i="1"/>
  <c r="Q31" i="1"/>
  <c r="Q32" i="1"/>
  <c r="Q34" i="1"/>
  <c r="Q35" i="1"/>
  <c r="Q36" i="1"/>
  <c r="Q37" i="1"/>
  <c r="Q39" i="1"/>
  <c r="Q40" i="1"/>
  <c r="Q41" i="1"/>
  <c r="Q42" i="1"/>
  <c r="Q44" i="1"/>
  <c r="Q45" i="1"/>
  <c r="Q46" i="1"/>
  <c r="Q47" i="1"/>
  <c r="Q49" i="1"/>
  <c r="Q50" i="1"/>
  <c r="Q51" i="1"/>
  <c r="Q52" i="1"/>
  <c r="Q54" i="1"/>
  <c r="Q55" i="1"/>
  <c r="Q56" i="1"/>
  <c r="Q57" i="1"/>
  <c r="Q59" i="1"/>
  <c r="Q60" i="1"/>
  <c r="Q61" i="1"/>
  <c r="Q62" i="1"/>
  <c r="Q64" i="1"/>
  <c r="Q65" i="1"/>
  <c r="Q66" i="1"/>
  <c r="Q67" i="1"/>
  <c r="Q69" i="1"/>
  <c r="Q70" i="1"/>
  <c r="Q71" i="1"/>
  <c r="Q72" i="1"/>
  <c r="Q74" i="1"/>
  <c r="Q75" i="1"/>
  <c r="Q76" i="1"/>
  <c r="Q77" i="1"/>
  <c r="Q79" i="1"/>
  <c r="Q80" i="1"/>
  <c r="Q81" i="1"/>
  <c r="Q82" i="1"/>
  <c r="Q84" i="1"/>
  <c r="Q85" i="1"/>
  <c r="Q86" i="1"/>
  <c r="Q87" i="1"/>
  <c r="Q89" i="1"/>
  <c r="Q90" i="1"/>
  <c r="Q91" i="1"/>
  <c r="Q92" i="1"/>
  <c r="Q94" i="1"/>
  <c r="Q95" i="1"/>
  <c r="Q96" i="1"/>
  <c r="Q97" i="1"/>
  <c r="Q99" i="1"/>
  <c r="Q100" i="1"/>
  <c r="Q101" i="1"/>
  <c r="Q102" i="1"/>
  <c r="Q104" i="1"/>
  <c r="Q105" i="1"/>
  <c r="Q106" i="1"/>
  <c r="Q107" i="1"/>
  <c r="Q109" i="1"/>
  <c r="Q110" i="1"/>
  <c r="Q111" i="1"/>
  <c r="Q112" i="1"/>
  <c r="Q114" i="1"/>
  <c r="Q115" i="1"/>
  <c r="Q116" i="1"/>
  <c r="Q117" i="1"/>
  <c r="Q119" i="1"/>
  <c r="Q120" i="1"/>
  <c r="Q121" i="1"/>
  <c r="Q122" i="1"/>
  <c r="Q124" i="1"/>
  <c r="Q125" i="1"/>
  <c r="Q126" i="1"/>
  <c r="Q127" i="1"/>
  <c r="Q129" i="1"/>
  <c r="Q130" i="1"/>
  <c r="Q131" i="1"/>
  <c r="Q132" i="1"/>
  <c r="Q134" i="1"/>
  <c r="Q135" i="1"/>
  <c r="Q136" i="1"/>
  <c r="Q137" i="1"/>
  <c r="Q139" i="1"/>
  <c r="Q140" i="1"/>
  <c r="Q141" i="1"/>
  <c r="Q142" i="1"/>
  <c r="Q144" i="1"/>
  <c r="Q145" i="1"/>
  <c r="Q146" i="1"/>
  <c r="Q147" i="1"/>
  <c r="Q149" i="1"/>
  <c r="Q150" i="1"/>
  <c r="Q151" i="1"/>
  <c r="Q152" i="1"/>
  <c r="Q4" i="1"/>
  <c r="N4" i="8" l="1"/>
  <c r="N6" i="8"/>
  <c r="N10" i="8"/>
  <c r="N34" i="8"/>
  <c r="N42" i="8"/>
  <c r="N50" i="8"/>
  <c r="N8" i="8"/>
  <c r="N12" i="8"/>
  <c r="N32" i="8"/>
  <c r="N40" i="8"/>
  <c r="N44" i="8"/>
  <c r="N56" i="8"/>
  <c r="H4" i="8"/>
  <c r="H50" i="8"/>
  <c r="H26" i="8"/>
  <c r="H58" i="8"/>
  <c r="H18" i="8"/>
  <c r="H34" i="8"/>
  <c r="H20" i="8"/>
  <c r="H40" i="8"/>
  <c r="H52" i="8"/>
  <c r="H60" i="8"/>
  <c r="H28" i="8" l="1"/>
  <c r="N52" i="8"/>
  <c r="H36" i="8"/>
  <c r="H42" i="8"/>
  <c r="N60" i="8"/>
  <c r="N48" i="8"/>
  <c r="N28" i="8"/>
  <c r="N16" i="8"/>
  <c r="N18" i="8"/>
  <c r="H48" i="8"/>
  <c r="H16" i="8"/>
  <c r="N20" i="8"/>
  <c r="H56" i="8"/>
  <c r="H24" i="8"/>
  <c r="H44" i="8"/>
  <c r="H32" i="8"/>
  <c r="H12" i="8"/>
  <c r="N36" i="8"/>
  <c r="N24" i="8"/>
  <c r="N58" i="8"/>
  <c r="N38" i="8"/>
  <c r="N26" i="8"/>
  <c r="N46" i="8"/>
  <c r="N14" i="8"/>
  <c r="N54" i="8"/>
  <c r="N22" i="8"/>
  <c r="N62" i="8"/>
  <c r="N30" i="8"/>
  <c r="H62" i="8"/>
  <c r="H30" i="8"/>
  <c r="H22" i="8"/>
  <c r="H38" i="8"/>
  <c r="H54" i="8"/>
  <c r="H46" i="8"/>
  <c r="V62" i="7" l="1"/>
  <c r="V60" i="7"/>
  <c r="V58" i="7"/>
  <c r="V56" i="7"/>
  <c r="V54" i="7"/>
  <c r="V52" i="7"/>
  <c r="V50" i="7"/>
  <c r="V48" i="7"/>
  <c r="V46" i="7"/>
  <c r="V44" i="7"/>
  <c r="V42" i="7"/>
  <c r="V40" i="7"/>
  <c r="V38" i="7"/>
  <c r="V36" i="7"/>
  <c r="V34" i="7"/>
  <c r="V32" i="7"/>
  <c r="V30" i="7"/>
  <c r="V28" i="7"/>
  <c r="V26" i="7"/>
  <c r="V24" i="7"/>
  <c r="V22" i="7"/>
  <c r="V20" i="7"/>
  <c r="V18" i="7"/>
  <c r="V16" i="7"/>
  <c r="V14" i="7"/>
  <c r="V12" i="7"/>
  <c r="V10" i="7"/>
  <c r="V8" i="7"/>
  <c r="V6" i="7"/>
  <c r="P32" i="7"/>
  <c r="S11" i="1" l="1"/>
  <c r="B17" i="21" s="1"/>
  <c r="P12" i="7" l="1"/>
  <c r="R12" i="7" s="1"/>
  <c r="N12" i="7"/>
  <c r="P14" i="7"/>
  <c r="R14" i="7" s="1"/>
  <c r="N14" i="7"/>
  <c r="P16" i="7"/>
  <c r="R16" i="7" s="1"/>
  <c r="N16" i="7"/>
  <c r="P18" i="7"/>
  <c r="R18" i="7" s="1"/>
  <c r="N18" i="7"/>
  <c r="P20" i="7"/>
  <c r="R20" i="7" s="1"/>
  <c r="N20" i="7"/>
  <c r="P22" i="7"/>
  <c r="R22" i="7" s="1"/>
  <c r="N22" i="7"/>
  <c r="P24" i="7"/>
  <c r="R24" i="7" s="1"/>
  <c r="N24" i="7"/>
  <c r="P26" i="7"/>
  <c r="R26" i="7" s="1"/>
  <c r="N26" i="7"/>
  <c r="P28" i="7"/>
  <c r="R28" i="7" s="1"/>
  <c r="N28" i="7"/>
  <c r="P30" i="7"/>
  <c r="R30" i="7" s="1"/>
  <c r="N30" i="7"/>
  <c r="R32" i="7"/>
  <c r="N32" i="7"/>
  <c r="P34" i="7"/>
  <c r="R34" i="7" s="1"/>
  <c r="N34" i="7"/>
  <c r="P36" i="7"/>
  <c r="R36" i="7" s="1"/>
  <c r="N36" i="7"/>
  <c r="P38" i="7"/>
  <c r="R38" i="7" s="1"/>
  <c r="N38" i="7"/>
  <c r="P40" i="7"/>
  <c r="R40" i="7" s="1"/>
  <c r="N40" i="7"/>
  <c r="P42" i="7"/>
  <c r="R42" i="7" s="1"/>
  <c r="N42" i="7"/>
  <c r="P44" i="7"/>
  <c r="R44" i="7" s="1"/>
  <c r="N44" i="7"/>
  <c r="P46" i="7"/>
  <c r="R46" i="7" s="1"/>
  <c r="N46" i="7"/>
  <c r="P48" i="7"/>
  <c r="R48" i="7" s="1"/>
  <c r="N48" i="7"/>
  <c r="P50" i="7"/>
  <c r="R50" i="7" s="1"/>
  <c r="N50" i="7"/>
  <c r="P52" i="7"/>
  <c r="R52" i="7" s="1"/>
  <c r="N52" i="7"/>
  <c r="P54" i="7"/>
  <c r="R54" i="7" s="1"/>
  <c r="N54" i="7"/>
  <c r="P56" i="7"/>
  <c r="R56" i="7" s="1"/>
  <c r="N56" i="7"/>
  <c r="P58" i="7"/>
  <c r="R58" i="7" s="1"/>
  <c r="N58" i="7"/>
  <c r="P60" i="7"/>
  <c r="R60" i="7" s="1"/>
  <c r="N60" i="7"/>
  <c r="P62" i="7"/>
  <c r="R62" i="7" s="1"/>
  <c r="N62" i="7"/>
  <c r="S4" i="1"/>
  <c r="B3" i="21" s="1"/>
  <c r="Z64" i="1" l="1"/>
  <c r="Z129" i="1"/>
  <c r="Z84" i="1"/>
  <c r="P4" i="1"/>
  <c r="C3" i="21" s="1"/>
  <c r="Z89" i="1" l="1"/>
  <c r="Z109" i="1"/>
  <c r="Z119" i="1"/>
  <c r="Z99" i="1"/>
  <c r="Z94" i="1"/>
  <c r="Z149" i="1"/>
  <c r="Z139" i="1"/>
  <c r="Z134" i="1"/>
  <c r="Z9" i="1"/>
  <c r="W9" i="1" s="1"/>
  <c r="Z69" i="1"/>
  <c r="Z104" i="1"/>
  <c r="Z44" i="1"/>
  <c r="Z24" i="1"/>
  <c r="Z79" i="1"/>
  <c r="Z59" i="1"/>
  <c r="Z39" i="1"/>
  <c r="Z19" i="1"/>
  <c r="Z49" i="1"/>
  <c r="Z54" i="1"/>
  <c r="Z34" i="1"/>
  <c r="Z29" i="1"/>
  <c r="Z114" i="1"/>
  <c r="Z14" i="1"/>
  <c r="Z4" i="1"/>
  <c r="W4" i="1" s="1"/>
  <c r="E4" i="8" s="1"/>
  <c r="Z124" i="1"/>
  <c r="Z144" i="1"/>
  <c r="Z74" i="1"/>
  <c r="U62" i="8"/>
  <c r="U60" i="8"/>
  <c r="U58" i="8"/>
  <c r="U56" i="8"/>
  <c r="U54" i="8"/>
  <c r="U52" i="8"/>
  <c r="U50" i="8"/>
  <c r="U48" i="8"/>
  <c r="U46" i="8"/>
  <c r="U44" i="8"/>
  <c r="U42" i="8"/>
  <c r="U40" i="8"/>
  <c r="U38" i="8"/>
  <c r="U36" i="8"/>
  <c r="U34" i="8"/>
  <c r="U32" i="8"/>
  <c r="U30" i="8"/>
  <c r="U28" i="8"/>
  <c r="U26" i="8"/>
  <c r="U24" i="8"/>
  <c r="U22" i="8"/>
  <c r="U20" i="8"/>
  <c r="U18" i="8"/>
  <c r="U16" i="8"/>
  <c r="U14" i="8"/>
  <c r="U12" i="8"/>
  <c r="S5" i="1"/>
  <c r="B4" i="21" s="1"/>
  <c r="W19" i="1" l="1"/>
  <c r="E10" i="8" s="1"/>
  <c r="W24" i="1"/>
  <c r="E12" i="8" s="1"/>
  <c r="W12" i="8" s="1"/>
  <c r="W29" i="1"/>
  <c r="E14" i="8" s="1"/>
  <c r="W14" i="8" s="1"/>
  <c r="W34" i="1"/>
  <c r="E16" i="8" s="1"/>
  <c r="W16" i="8" s="1"/>
  <c r="W39" i="1"/>
  <c r="E18" i="8" s="1"/>
  <c r="W18" i="8" s="1"/>
  <c r="W44" i="1"/>
  <c r="E20" i="8" s="1"/>
  <c r="W20" i="8" s="1"/>
  <c r="W49" i="1"/>
  <c r="E22" i="8" s="1"/>
  <c r="W22" i="8" s="1"/>
  <c r="W54" i="1"/>
  <c r="E24" i="8" s="1"/>
  <c r="W24" i="8" s="1"/>
  <c r="W59" i="1"/>
  <c r="E26" i="8" s="1"/>
  <c r="W26" i="8" s="1"/>
  <c r="W64" i="1"/>
  <c r="E28" i="8" s="1"/>
  <c r="W28" i="8" s="1"/>
  <c r="W69" i="1"/>
  <c r="E30" i="8" s="1"/>
  <c r="W30" i="8" s="1"/>
  <c r="W74" i="1"/>
  <c r="E32" i="8" s="1"/>
  <c r="W32" i="8" s="1"/>
  <c r="W79" i="1"/>
  <c r="E34" i="8" s="1"/>
  <c r="W34" i="8" s="1"/>
  <c r="W84" i="1"/>
  <c r="E36" i="8" s="1"/>
  <c r="W36" i="8" s="1"/>
  <c r="W89" i="1"/>
  <c r="E38" i="8" s="1"/>
  <c r="W38" i="8" s="1"/>
  <c r="W94" i="1"/>
  <c r="E40" i="8" s="1"/>
  <c r="W40" i="8" s="1"/>
  <c r="W99" i="1"/>
  <c r="E42" i="8" s="1"/>
  <c r="W42" i="8" s="1"/>
  <c r="W104" i="1"/>
  <c r="E44" i="8" s="1"/>
  <c r="W44" i="8" s="1"/>
  <c r="W109" i="1"/>
  <c r="E46" i="8" s="1"/>
  <c r="W46" i="8" s="1"/>
  <c r="W114" i="1"/>
  <c r="E48" i="8" s="1"/>
  <c r="W48" i="8" s="1"/>
  <c r="W119" i="1"/>
  <c r="E50" i="8" s="1"/>
  <c r="W50" i="8" s="1"/>
  <c r="W124" i="1"/>
  <c r="E52" i="8" s="1"/>
  <c r="W52" i="8" s="1"/>
  <c r="W129" i="1"/>
  <c r="E54" i="8" s="1"/>
  <c r="W54" i="8" s="1"/>
  <c r="W134" i="1"/>
  <c r="E56" i="8" s="1"/>
  <c r="W56" i="8" s="1"/>
  <c r="W139" i="1"/>
  <c r="E58" i="8" s="1"/>
  <c r="W58" i="8" s="1"/>
  <c r="W144" i="1"/>
  <c r="E60" i="8" s="1"/>
  <c r="W60" i="8" s="1"/>
  <c r="W149" i="1"/>
  <c r="E62" i="8" s="1"/>
  <c r="W62" i="8" s="1"/>
  <c r="W14" i="1"/>
  <c r="N10" i="7"/>
  <c r="P10" i="7"/>
  <c r="N8" i="7"/>
  <c r="P8" i="7"/>
  <c r="N6" i="7"/>
  <c r="P6" i="7"/>
  <c r="N4" i="7"/>
  <c r="P4" i="7"/>
  <c r="S152" i="1"/>
  <c r="B48" i="21" s="1"/>
  <c r="S151" i="1"/>
  <c r="B47" i="21" s="1"/>
  <c r="S150" i="1"/>
  <c r="B46" i="21" s="1"/>
  <c r="S149" i="1"/>
  <c r="B45" i="21" s="1"/>
  <c r="S147" i="1"/>
  <c r="B40" i="21" s="1"/>
  <c r="S146" i="1"/>
  <c r="B39" i="21" s="1"/>
  <c r="S145" i="1"/>
  <c r="B38" i="21" s="1"/>
  <c r="S144" i="1"/>
  <c r="B37" i="21" s="1"/>
  <c r="S142" i="1"/>
  <c r="B32" i="21" s="1"/>
  <c r="S141" i="1"/>
  <c r="B31" i="21" s="1"/>
  <c r="S140" i="1"/>
  <c r="B30" i="21" s="1"/>
  <c r="S139" i="1"/>
  <c r="B29" i="21" s="1"/>
  <c r="S137" i="1"/>
  <c r="B24" i="21" s="1"/>
  <c r="S136" i="1"/>
  <c r="B23" i="21" s="1"/>
  <c r="S135" i="1"/>
  <c r="B22" i="21" s="1"/>
  <c r="S134" i="1"/>
  <c r="B21" i="21" s="1"/>
  <c r="S132" i="1"/>
  <c r="B16" i="21" s="1"/>
  <c r="S131" i="1"/>
  <c r="B15" i="21" s="1"/>
  <c r="S130" i="1"/>
  <c r="B14" i="21" s="1"/>
  <c r="S129" i="1"/>
  <c r="B13" i="21" s="1"/>
  <c r="S127" i="1"/>
  <c r="B9" i="21" s="1"/>
  <c r="S126" i="1"/>
  <c r="B8" i="21" s="1"/>
  <c r="S125" i="1"/>
  <c r="B7" i="21" s="1"/>
  <c r="S124" i="1"/>
  <c r="B6" i="21" s="1"/>
  <c r="S122" i="1"/>
  <c r="B120" i="21" s="1"/>
  <c r="S121" i="1"/>
  <c r="B119" i="21" s="1"/>
  <c r="S120" i="1"/>
  <c r="B118" i="21" s="1"/>
  <c r="S119" i="1"/>
  <c r="B117" i="21" s="1"/>
  <c r="S117" i="1"/>
  <c r="B116" i="21" s="1"/>
  <c r="S116" i="1"/>
  <c r="B115" i="21" s="1"/>
  <c r="S115" i="1"/>
  <c r="B114" i="21" s="1"/>
  <c r="S114" i="1"/>
  <c r="B113" i="21" s="1"/>
  <c r="S112" i="1"/>
  <c r="B112" i="21" s="1"/>
  <c r="S111" i="1"/>
  <c r="B111" i="21" s="1"/>
  <c r="S110" i="1"/>
  <c r="B110" i="21" s="1"/>
  <c r="S109" i="1"/>
  <c r="B109" i="21" s="1"/>
  <c r="S107" i="1"/>
  <c r="B108" i="21" s="1"/>
  <c r="S106" i="1"/>
  <c r="B107" i="21" s="1"/>
  <c r="S105" i="1"/>
  <c r="B106" i="21" s="1"/>
  <c r="S104" i="1"/>
  <c r="B105" i="21" s="1"/>
  <c r="S102" i="1"/>
  <c r="B104" i="21" s="1"/>
  <c r="S101" i="1"/>
  <c r="B103" i="21" s="1"/>
  <c r="S100" i="1"/>
  <c r="B102" i="21" s="1"/>
  <c r="S99" i="1"/>
  <c r="B101" i="21" s="1"/>
  <c r="S97" i="1"/>
  <c r="B100" i="21" s="1"/>
  <c r="S96" i="1"/>
  <c r="B99" i="21" s="1"/>
  <c r="S95" i="1"/>
  <c r="B98" i="21" s="1"/>
  <c r="S94" i="1"/>
  <c r="B97" i="21" s="1"/>
  <c r="S92" i="1"/>
  <c r="B96" i="21" s="1"/>
  <c r="S91" i="1"/>
  <c r="B95" i="21" s="1"/>
  <c r="S90" i="1"/>
  <c r="B94" i="21" s="1"/>
  <c r="S89" i="1"/>
  <c r="B93" i="21" s="1"/>
  <c r="S87" i="1"/>
  <c r="B92" i="21" s="1"/>
  <c r="S86" i="1"/>
  <c r="B91" i="21" s="1"/>
  <c r="S85" i="1"/>
  <c r="B90" i="21" s="1"/>
  <c r="S84" i="1"/>
  <c r="B89" i="21" s="1"/>
  <c r="S82" i="1"/>
  <c r="B88" i="21" s="1"/>
  <c r="S81" i="1"/>
  <c r="B87" i="21" s="1"/>
  <c r="S80" i="1"/>
  <c r="B86" i="21" s="1"/>
  <c r="S79" i="1"/>
  <c r="B85" i="21" s="1"/>
  <c r="S77" i="1"/>
  <c r="B84" i="21" s="1"/>
  <c r="S76" i="1"/>
  <c r="B83" i="21" s="1"/>
  <c r="S75" i="1"/>
  <c r="B82" i="21" s="1"/>
  <c r="S74" i="1"/>
  <c r="B81" i="21" s="1"/>
  <c r="S72" i="1"/>
  <c r="B80" i="21" s="1"/>
  <c r="S71" i="1"/>
  <c r="B79" i="21" s="1"/>
  <c r="S70" i="1"/>
  <c r="B78" i="21" s="1"/>
  <c r="S69" i="1"/>
  <c r="B77" i="21" s="1"/>
  <c r="S67" i="1"/>
  <c r="B76" i="21" s="1"/>
  <c r="S66" i="1"/>
  <c r="B75" i="21" s="1"/>
  <c r="S65" i="1"/>
  <c r="B74" i="21" s="1"/>
  <c r="S64" i="1"/>
  <c r="B73" i="21" s="1"/>
  <c r="S62" i="1"/>
  <c r="B72" i="21" s="1"/>
  <c r="S61" i="1"/>
  <c r="B71" i="21" s="1"/>
  <c r="S60" i="1"/>
  <c r="B70" i="21" s="1"/>
  <c r="S59" i="1"/>
  <c r="B69" i="21" s="1"/>
  <c r="S57" i="1"/>
  <c r="B68" i="21" s="1"/>
  <c r="S56" i="1"/>
  <c r="B67" i="21" s="1"/>
  <c r="S55" i="1"/>
  <c r="B66" i="21" s="1"/>
  <c r="S54" i="1"/>
  <c r="B65" i="21" s="1"/>
  <c r="S52" i="1"/>
  <c r="B64" i="21" s="1"/>
  <c r="S51" i="1"/>
  <c r="B63" i="21" s="1"/>
  <c r="S50" i="1"/>
  <c r="B62" i="21" s="1"/>
  <c r="S49" i="1"/>
  <c r="B61" i="21" s="1"/>
  <c r="S47" i="1"/>
  <c r="B60" i="21" s="1"/>
  <c r="S46" i="1"/>
  <c r="B59" i="21" s="1"/>
  <c r="S45" i="1"/>
  <c r="B58" i="21" s="1"/>
  <c r="S44" i="1"/>
  <c r="B57" i="21" s="1"/>
  <c r="S42" i="1"/>
  <c r="B56" i="21" s="1"/>
  <c r="S41" i="1"/>
  <c r="B55" i="21" s="1"/>
  <c r="S40" i="1"/>
  <c r="B54" i="21" s="1"/>
  <c r="S39" i="1"/>
  <c r="B53" i="21" s="1"/>
  <c r="S37" i="1"/>
  <c r="B52" i="21" s="1"/>
  <c r="S36" i="1"/>
  <c r="B51" i="21" s="1"/>
  <c r="S35" i="1"/>
  <c r="B50" i="21" s="1"/>
  <c r="S34" i="1"/>
  <c r="B49" i="21" s="1"/>
  <c r="S32" i="1"/>
  <c r="B44" i="21" s="1"/>
  <c r="S31" i="1"/>
  <c r="B122" i="21" s="1"/>
  <c r="S30" i="1"/>
  <c r="B121" i="21" s="1"/>
  <c r="S29" i="1"/>
  <c r="B43" i="21" s="1"/>
  <c r="S27" i="1"/>
  <c r="B36" i="21" s="1"/>
  <c r="S26" i="1"/>
  <c r="B35" i="21" s="1"/>
  <c r="S25" i="1"/>
  <c r="B34" i="21" s="1"/>
  <c r="S24" i="1"/>
  <c r="B33" i="21" s="1"/>
  <c r="S22" i="1"/>
  <c r="B28" i="21" s="1"/>
  <c r="S21" i="1"/>
  <c r="B42" i="21" s="1"/>
  <c r="S20" i="1"/>
  <c r="B41" i="21" s="1"/>
  <c r="S19" i="1"/>
  <c r="B27" i="21" s="1"/>
  <c r="S17" i="1"/>
  <c r="B20" i="21" s="1"/>
  <c r="S16" i="1"/>
  <c r="B26" i="21" s="1"/>
  <c r="S15" i="1"/>
  <c r="B25" i="21" s="1"/>
  <c r="S14" i="1"/>
  <c r="B19" i="21" s="1"/>
  <c r="S12" i="1"/>
  <c r="B18" i="21" s="1"/>
  <c r="S10" i="1"/>
  <c r="B12" i="21" s="1"/>
  <c r="S9" i="1"/>
  <c r="B11" i="21" s="1"/>
  <c r="S7" i="1"/>
  <c r="B10" i="21" s="1"/>
  <c r="S6" i="1"/>
  <c r="B5" i="21" s="1"/>
  <c r="R10" i="7" l="1"/>
  <c r="U10" i="8" s="1"/>
  <c r="W10" i="8" s="1"/>
  <c r="R8" i="7"/>
  <c r="U8" i="8" s="1"/>
  <c r="R6" i="7"/>
  <c r="U6" i="8" s="1"/>
  <c r="R4" i="7"/>
  <c r="U4" i="8" s="1"/>
  <c r="E6" i="8"/>
  <c r="E8" i="8"/>
  <c r="W6" i="8" l="1"/>
  <c r="W4" i="8"/>
  <c r="W8" i="8"/>
</calcChain>
</file>

<file path=xl/sharedStrings.xml><?xml version="1.0" encoding="utf-8"?>
<sst xmlns="http://schemas.openxmlformats.org/spreadsheetml/2006/main" count="1812" uniqueCount="1153">
  <si>
    <t>HUMOROUS MONOLOGUES</t>
  </si>
  <si>
    <t>Round 1:</t>
  </si>
  <si>
    <t>Round 2:</t>
  </si>
  <si>
    <t>Round 3:</t>
  </si>
  <si>
    <t>Student Name</t>
  </si>
  <si>
    <t>Title of Piece</t>
  </si>
  <si>
    <t>R1 rank</t>
  </si>
  <si>
    <t>R2 rank</t>
  </si>
  <si>
    <t>R3 rank</t>
  </si>
  <si>
    <t>TOTAL RANK</t>
  </si>
  <si>
    <t>TOTAL SCHOOL SWEEPS POINTS</t>
  </si>
  <si>
    <t>Time Violations</t>
  </si>
  <si>
    <t>A-101</t>
  </si>
  <si>
    <t>A-102</t>
  </si>
  <si>
    <t>A-103</t>
  </si>
  <si>
    <t>A-104</t>
  </si>
  <si>
    <t>B-101</t>
  </si>
  <si>
    <t>B-102</t>
  </si>
  <si>
    <t>B-103</t>
  </si>
  <si>
    <t>B-104</t>
  </si>
  <si>
    <t>C-101</t>
  </si>
  <si>
    <t>C-102</t>
  </si>
  <si>
    <t>C-103</t>
  </si>
  <si>
    <t>C-104</t>
  </si>
  <si>
    <t>D-101</t>
  </si>
  <si>
    <t>D-102</t>
  </si>
  <si>
    <t>D-103</t>
  </si>
  <si>
    <t>D-104</t>
  </si>
  <si>
    <t>E-101</t>
  </si>
  <si>
    <t>E-102</t>
  </si>
  <si>
    <t>E-103</t>
  </si>
  <si>
    <t>E-104</t>
  </si>
  <si>
    <t>F-101</t>
  </si>
  <si>
    <t>F-102</t>
  </si>
  <si>
    <t>F-103</t>
  </si>
  <si>
    <t>F-104</t>
  </si>
  <si>
    <t>G-101</t>
  </si>
  <si>
    <t>G-102</t>
  </si>
  <si>
    <t>G-103</t>
  </si>
  <si>
    <t>G-104</t>
  </si>
  <si>
    <t>H-101</t>
  </si>
  <si>
    <t>H-102</t>
  </si>
  <si>
    <t>H-103</t>
  </si>
  <si>
    <t>H-104</t>
  </si>
  <si>
    <t>J-101</t>
  </si>
  <si>
    <t>J-102</t>
  </si>
  <si>
    <t>J-103</t>
  </si>
  <si>
    <t>J-104</t>
  </si>
  <si>
    <t>K-101</t>
  </si>
  <si>
    <t>K-102</t>
  </si>
  <si>
    <t>K-103</t>
  </si>
  <si>
    <t>K-104</t>
  </si>
  <si>
    <t>L-101</t>
  </si>
  <si>
    <t>L-102</t>
  </si>
  <si>
    <t>L-103</t>
  </si>
  <si>
    <t>L-104</t>
  </si>
  <si>
    <t>M-101</t>
  </si>
  <si>
    <t>M-102</t>
  </si>
  <si>
    <t>M-103</t>
  </si>
  <si>
    <t>M-104</t>
  </si>
  <si>
    <t>N-101</t>
  </si>
  <si>
    <t>N-102</t>
  </si>
  <si>
    <t>N-103</t>
  </si>
  <si>
    <t>N-104</t>
  </si>
  <si>
    <t>P-101</t>
  </si>
  <si>
    <t>P-102</t>
  </si>
  <si>
    <t>P-103</t>
  </si>
  <si>
    <t>P-104</t>
  </si>
  <si>
    <t>Q-101</t>
  </si>
  <si>
    <t>Q-102</t>
  </si>
  <si>
    <t>Q-103</t>
  </si>
  <si>
    <t>Q-104</t>
  </si>
  <si>
    <t>R-101</t>
  </si>
  <si>
    <t>R-102</t>
  </si>
  <si>
    <t>R-103</t>
  </si>
  <si>
    <t>R-104</t>
  </si>
  <si>
    <t>S-101</t>
  </si>
  <si>
    <t>S-102</t>
  </si>
  <si>
    <t>S-103</t>
  </si>
  <si>
    <t>S-104</t>
  </si>
  <si>
    <t>T-101</t>
  </si>
  <si>
    <t>T-102</t>
  </si>
  <si>
    <t>T-103</t>
  </si>
  <si>
    <t>T-104</t>
  </si>
  <si>
    <t>U-101</t>
  </si>
  <si>
    <t>U-102</t>
  </si>
  <si>
    <t>U-103</t>
  </si>
  <si>
    <t>U-104</t>
  </si>
  <si>
    <t>V-101</t>
  </si>
  <si>
    <t>V-102</t>
  </si>
  <si>
    <t>V-103</t>
  </si>
  <si>
    <t>V-104</t>
  </si>
  <si>
    <t>W-101</t>
  </si>
  <si>
    <t>W-102</t>
  </si>
  <si>
    <t>W-103</t>
  </si>
  <si>
    <t>W-104</t>
  </si>
  <si>
    <t>X-101</t>
  </si>
  <si>
    <t>X-102</t>
  </si>
  <si>
    <t>X-103</t>
  </si>
  <si>
    <t>X-104</t>
  </si>
  <si>
    <t>Y-101</t>
  </si>
  <si>
    <t>Y-102</t>
  </si>
  <si>
    <t>Y-103</t>
  </si>
  <si>
    <t>Y-104</t>
  </si>
  <si>
    <t>Z-101</t>
  </si>
  <si>
    <t>Z-102</t>
  </si>
  <si>
    <t>Z-103</t>
  </si>
  <si>
    <t>Z-104</t>
  </si>
  <si>
    <t>AA-101</t>
  </si>
  <si>
    <t>AA-102</t>
  </si>
  <si>
    <t>AA-103</t>
  </si>
  <si>
    <t>AA-104</t>
  </si>
  <si>
    <t>BB-101</t>
  </si>
  <si>
    <t>BB-102</t>
  </si>
  <si>
    <t>BB-103</t>
  </si>
  <si>
    <t>BB-104</t>
  </si>
  <si>
    <t>CC-101</t>
  </si>
  <si>
    <t>CC-102</t>
  </si>
  <si>
    <t>CC-103</t>
  </si>
  <si>
    <t>CC-104</t>
  </si>
  <si>
    <t>DD-101</t>
  </si>
  <si>
    <t>DD-102</t>
  </si>
  <si>
    <t>DD-103</t>
  </si>
  <si>
    <t>DD-104</t>
  </si>
  <si>
    <t>EE-101</t>
  </si>
  <si>
    <t>EE-102</t>
  </si>
  <si>
    <t>EE-103</t>
  </si>
  <si>
    <t>EE-104</t>
  </si>
  <si>
    <t>FF-101</t>
  </si>
  <si>
    <t>FF-102</t>
  </si>
  <si>
    <t>FF-103</t>
  </si>
  <si>
    <t>FF-104</t>
  </si>
  <si>
    <t>DRAMATIC MONOLOGUES</t>
  </si>
  <si>
    <t>CLASSICAL SCENES</t>
  </si>
  <si>
    <t>CONTEMPORARY SCENES</t>
  </si>
  <si>
    <t>PANTOMIMES</t>
  </si>
  <si>
    <t>MUSICAL THEATRE</t>
  </si>
  <si>
    <t>ONE-ACTS</t>
  </si>
  <si>
    <t>A-701</t>
  </si>
  <si>
    <t>B-701</t>
  </si>
  <si>
    <t>C-701</t>
  </si>
  <si>
    <t>D-701</t>
  </si>
  <si>
    <t>E-701</t>
  </si>
  <si>
    <t>F-701</t>
  </si>
  <si>
    <t>G-701</t>
  </si>
  <si>
    <t>H-701</t>
  </si>
  <si>
    <t>J-701</t>
  </si>
  <si>
    <t>K-701</t>
  </si>
  <si>
    <t>L-701</t>
  </si>
  <si>
    <t>M-701</t>
  </si>
  <si>
    <t>N-701</t>
  </si>
  <si>
    <t>P-701</t>
  </si>
  <si>
    <t>Q-701</t>
  </si>
  <si>
    <t>R-701</t>
  </si>
  <si>
    <t>S-701</t>
  </si>
  <si>
    <t>T-701</t>
  </si>
  <si>
    <t>U-701</t>
  </si>
  <si>
    <t>V-701</t>
  </si>
  <si>
    <t>W-701</t>
  </si>
  <si>
    <t>X-701</t>
  </si>
  <si>
    <t>Y-701</t>
  </si>
  <si>
    <t>Z-701</t>
  </si>
  <si>
    <t>AA-701</t>
  </si>
  <si>
    <t>BB-701</t>
  </si>
  <si>
    <t>CC-701</t>
  </si>
  <si>
    <t>DD-701</t>
  </si>
  <si>
    <t>EE-701</t>
  </si>
  <si>
    <t>FF-701</t>
  </si>
  <si>
    <t>J1 rank</t>
  </si>
  <si>
    <t>J2 rank</t>
  </si>
  <si>
    <t>J3 rank</t>
  </si>
  <si>
    <t>FINAL SWEEPSTAKES SCORES</t>
  </si>
  <si>
    <t>School Name</t>
  </si>
  <si>
    <t>ONE-ACT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</si>
  <si>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</si>
  <si>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</si>
  <si>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</si>
  <si>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</si>
  <si>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</si>
  <si>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</si>
  <si>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</si>
  <si>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</si>
  <si>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</si>
  <si>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</si>
  <si>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</si>
  <si>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</si>
  <si>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</si>
  <si>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</si>
  <si>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</si>
  <si>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</si>
  <si>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</si>
  <si>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</si>
  <si>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</si>
  <si>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</si>
  <si>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</si>
  <si>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</si>
  <si>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</si>
  <si>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</si>
  <si>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</si>
  <si>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</si>
  <si>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</si>
  <si>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</si>
  <si>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</si>
  <si>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</si>
  <si>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</si>
  <si>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-2 for each</t>
  </si>
  <si>
    <t>3violations</t>
  </si>
  <si>
    <t>1violation</t>
  </si>
  <si>
    <t>2violations</t>
  </si>
  <si>
    <t>S=10, E=6, G=2, F=0</t>
  </si>
  <si>
    <t>Rank</t>
  </si>
  <si>
    <t>Rank 1-4</t>
  </si>
  <si>
    <t>Highlight lowest 3 ranks</t>
  </si>
  <si>
    <t>ID</t>
  </si>
  <si>
    <t>Drop Lowest</t>
  </si>
  <si>
    <t>Pick</t>
  </si>
  <si>
    <t>Total MR Score</t>
  </si>
  <si>
    <t>MR 1 Score</t>
  </si>
  <si>
    <t>Finals Medals Round Scores</t>
  </si>
  <si>
    <t>Drops lowest from column q</t>
  </si>
  <si>
    <t>Dramatic</t>
  </si>
  <si>
    <t>Humorous</t>
  </si>
  <si>
    <t>Classical Scenes</t>
  </si>
  <si>
    <t>Classical</t>
  </si>
  <si>
    <t>Contemporary Scenes</t>
  </si>
  <si>
    <t>Pantomimes</t>
  </si>
  <si>
    <t>Pantomime</t>
  </si>
  <si>
    <t>Musical Theatre</t>
  </si>
  <si>
    <t>Humorous Monologues</t>
  </si>
  <si>
    <t>Dramatic Monologues</t>
  </si>
  <si>
    <t>A-201</t>
  </si>
  <si>
    <t>A-202</t>
  </si>
  <si>
    <t>A-203</t>
  </si>
  <si>
    <t>A-204</t>
  </si>
  <si>
    <t>B-201</t>
  </si>
  <si>
    <t>B-202</t>
  </si>
  <si>
    <t>B-203</t>
  </si>
  <si>
    <t>B-204</t>
  </si>
  <si>
    <t>C-201</t>
  </si>
  <si>
    <t>C-202</t>
  </si>
  <si>
    <t>C-203</t>
  </si>
  <si>
    <t>C-204</t>
  </si>
  <si>
    <t>D-201</t>
  </si>
  <si>
    <t>D-202</t>
  </si>
  <si>
    <t>D-203</t>
  </si>
  <si>
    <t>D-204</t>
  </si>
  <si>
    <t>E-201</t>
  </si>
  <si>
    <t>E-202</t>
  </si>
  <si>
    <t>E-203</t>
  </si>
  <si>
    <t>E-204</t>
  </si>
  <si>
    <t>F-201</t>
  </si>
  <si>
    <t>F-202</t>
  </si>
  <si>
    <t>F-203</t>
  </si>
  <si>
    <t>F-204</t>
  </si>
  <si>
    <t>G-201</t>
  </si>
  <si>
    <t>G-202</t>
  </si>
  <si>
    <t>G-203</t>
  </si>
  <si>
    <t>G-204</t>
  </si>
  <si>
    <t>H-201</t>
  </si>
  <si>
    <t>H-202</t>
  </si>
  <si>
    <t>H-203</t>
  </si>
  <si>
    <t>H-204</t>
  </si>
  <si>
    <t>J-201</t>
  </si>
  <si>
    <t>J-202</t>
  </si>
  <si>
    <t>J-203</t>
  </si>
  <si>
    <t>J-204</t>
  </si>
  <si>
    <t>K-201</t>
  </si>
  <si>
    <t>K-202</t>
  </si>
  <si>
    <t>K-203</t>
  </si>
  <si>
    <t>K-204</t>
  </si>
  <si>
    <t>L-201</t>
  </si>
  <si>
    <t>L-202</t>
  </si>
  <si>
    <t>L-203</t>
  </si>
  <si>
    <t>L-204</t>
  </si>
  <si>
    <t>M-201</t>
  </si>
  <si>
    <t>M-202</t>
  </si>
  <si>
    <t>M-203</t>
  </si>
  <si>
    <t>M-204</t>
  </si>
  <si>
    <t>N-201</t>
  </si>
  <si>
    <t>N-202</t>
  </si>
  <si>
    <t>N-203</t>
  </si>
  <si>
    <t>N-204</t>
  </si>
  <si>
    <t>P-201</t>
  </si>
  <si>
    <t>P-202</t>
  </si>
  <si>
    <t>P-203</t>
  </si>
  <si>
    <t>P-204</t>
  </si>
  <si>
    <t>Q-201</t>
  </si>
  <si>
    <t>Q-202</t>
  </si>
  <si>
    <t>Q-203</t>
  </si>
  <si>
    <t>Q-204</t>
  </si>
  <si>
    <t>R-201</t>
  </si>
  <si>
    <t>R-202</t>
  </si>
  <si>
    <t>R-203</t>
  </si>
  <si>
    <t>R-204</t>
  </si>
  <si>
    <t>S-201</t>
  </si>
  <si>
    <t>S-202</t>
  </si>
  <si>
    <t>S-203</t>
  </si>
  <si>
    <t>S-204</t>
  </si>
  <si>
    <t>T-201</t>
  </si>
  <si>
    <t>T-202</t>
  </si>
  <si>
    <t>T-203</t>
  </si>
  <si>
    <t>T-204</t>
  </si>
  <si>
    <t>U-201</t>
  </si>
  <si>
    <t>U-202</t>
  </si>
  <si>
    <t>U-203</t>
  </si>
  <si>
    <t>U-204</t>
  </si>
  <si>
    <t>V-201</t>
  </si>
  <si>
    <t>V-202</t>
  </si>
  <si>
    <t>V-203</t>
  </si>
  <si>
    <t>V-204</t>
  </si>
  <si>
    <t>W-201</t>
  </si>
  <si>
    <t>W-202</t>
  </si>
  <si>
    <t>W-203</t>
  </si>
  <si>
    <t>W-204</t>
  </si>
  <si>
    <t>X-201</t>
  </si>
  <si>
    <t>X-202</t>
  </si>
  <si>
    <t>X-203</t>
  </si>
  <si>
    <t>X-204</t>
  </si>
  <si>
    <t>Y-201</t>
  </si>
  <si>
    <t>Y-202</t>
  </si>
  <si>
    <t>Y-203</t>
  </si>
  <si>
    <t>Y-204</t>
  </si>
  <si>
    <t>Z-201</t>
  </si>
  <si>
    <t>Z-202</t>
  </si>
  <si>
    <t>Z-203</t>
  </si>
  <si>
    <t>Z-204</t>
  </si>
  <si>
    <t>AA-201</t>
  </si>
  <si>
    <t>AA-202</t>
  </si>
  <si>
    <t>AA-203</t>
  </si>
  <si>
    <t>AA-204</t>
  </si>
  <si>
    <t>BB-201</t>
  </si>
  <si>
    <t>BB-202</t>
  </si>
  <si>
    <t>BB-203</t>
  </si>
  <si>
    <t>BB-204</t>
  </si>
  <si>
    <t>CC-201</t>
  </si>
  <si>
    <t>CC-202</t>
  </si>
  <si>
    <t>CC-203</t>
  </si>
  <si>
    <t>CC-204</t>
  </si>
  <si>
    <t>DD-201</t>
  </si>
  <si>
    <t>DD-202</t>
  </si>
  <si>
    <t>DD-203</t>
  </si>
  <si>
    <t>DD-204</t>
  </si>
  <si>
    <t>EE-201</t>
  </si>
  <si>
    <t>EE-202</t>
  </si>
  <si>
    <t>EE-203</t>
  </si>
  <si>
    <t>EE-204</t>
  </si>
  <si>
    <t>FF-201</t>
  </si>
  <si>
    <t>FF-202</t>
  </si>
  <si>
    <t>FF-203</t>
  </si>
  <si>
    <t>FF-204</t>
  </si>
  <si>
    <t>A-301</t>
  </si>
  <si>
    <t>A-302</t>
  </si>
  <si>
    <t>A-303</t>
  </si>
  <si>
    <t>A-304</t>
  </si>
  <si>
    <t>B-301</t>
  </si>
  <si>
    <t>B-302</t>
  </si>
  <si>
    <t>B-303</t>
  </si>
  <si>
    <t>B-304</t>
  </si>
  <si>
    <t>C-301</t>
  </si>
  <si>
    <t>C-302</t>
  </si>
  <si>
    <t>C-303</t>
  </si>
  <si>
    <t>C-304</t>
  </si>
  <si>
    <t>D-301</t>
  </si>
  <si>
    <t>D-302</t>
  </si>
  <si>
    <t>D-303</t>
  </si>
  <si>
    <t>D-304</t>
  </si>
  <si>
    <t>E-301</t>
  </si>
  <si>
    <t>E-302</t>
  </si>
  <si>
    <t>E-303</t>
  </si>
  <si>
    <t>E-304</t>
  </si>
  <si>
    <t>F-301</t>
  </si>
  <si>
    <t>F-302</t>
  </si>
  <si>
    <t>F-303</t>
  </si>
  <si>
    <t>F-304</t>
  </si>
  <si>
    <t>G-301</t>
  </si>
  <si>
    <t>G-302</t>
  </si>
  <si>
    <t>G-303</t>
  </si>
  <si>
    <t>G-304</t>
  </si>
  <si>
    <t>H-301</t>
  </si>
  <si>
    <t>H-302</t>
  </si>
  <si>
    <t>H-303</t>
  </si>
  <si>
    <t>H-304</t>
  </si>
  <si>
    <t>J-301</t>
  </si>
  <si>
    <t>J-302</t>
  </si>
  <si>
    <t>J-303</t>
  </si>
  <si>
    <t>J-304</t>
  </si>
  <si>
    <t>K-301</t>
  </si>
  <si>
    <t>K-302</t>
  </si>
  <si>
    <t>K-303</t>
  </si>
  <si>
    <t>K-304</t>
  </si>
  <si>
    <t>L-301</t>
  </si>
  <si>
    <t>L-302</t>
  </si>
  <si>
    <t>L-303</t>
  </si>
  <si>
    <t>L-304</t>
  </si>
  <si>
    <t>M-301</t>
  </si>
  <si>
    <t>M-302</t>
  </si>
  <si>
    <t>M-303</t>
  </si>
  <si>
    <t>M-304</t>
  </si>
  <si>
    <t>N-301</t>
  </si>
  <si>
    <t>N-302</t>
  </si>
  <si>
    <t>N-303</t>
  </si>
  <si>
    <t>N-304</t>
  </si>
  <si>
    <t>P-301</t>
  </si>
  <si>
    <t>P-302</t>
  </si>
  <si>
    <t>P-303</t>
  </si>
  <si>
    <t>P-304</t>
  </si>
  <si>
    <t>Q-301</t>
  </si>
  <si>
    <t>Q-302</t>
  </si>
  <si>
    <t>Q-303</t>
  </si>
  <si>
    <t>Q-304</t>
  </si>
  <si>
    <t>R-301</t>
  </si>
  <si>
    <t>R-302</t>
  </si>
  <si>
    <t>R-303</t>
  </si>
  <si>
    <t>R-304</t>
  </si>
  <si>
    <t>S-301</t>
  </si>
  <si>
    <t>S-302</t>
  </si>
  <si>
    <t>S-303</t>
  </si>
  <si>
    <t>S-304</t>
  </si>
  <si>
    <t>T-301</t>
  </si>
  <si>
    <t>T-302</t>
  </si>
  <si>
    <t>T-303</t>
  </si>
  <si>
    <t>T-304</t>
  </si>
  <si>
    <t>U-301</t>
  </si>
  <si>
    <t>U-302</t>
  </si>
  <si>
    <t>U-303</t>
  </si>
  <si>
    <t>U-304</t>
  </si>
  <si>
    <t>V-301</t>
  </si>
  <si>
    <t>V-302</t>
  </si>
  <si>
    <t>V-303</t>
  </si>
  <si>
    <t>V-304</t>
  </si>
  <si>
    <t>W-301</t>
  </si>
  <si>
    <t>W-302</t>
  </si>
  <si>
    <t>W-303</t>
  </si>
  <si>
    <t>W-304</t>
  </si>
  <si>
    <t>X-302</t>
  </si>
  <si>
    <t>X-303</t>
  </si>
  <si>
    <t>X-304</t>
  </si>
  <si>
    <t>Y-301</t>
  </si>
  <si>
    <t>Y-302</t>
  </si>
  <si>
    <t>Y-303</t>
  </si>
  <si>
    <t>Y-304</t>
  </si>
  <si>
    <t>Z-301</t>
  </si>
  <si>
    <t>Z-302</t>
  </si>
  <si>
    <t>Z-303</t>
  </si>
  <si>
    <t>Z-304</t>
  </si>
  <si>
    <t>AA-301</t>
  </si>
  <si>
    <t>AA-302</t>
  </si>
  <si>
    <t>AA-303</t>
  </si>
  <si>
    <t>AA-304</t>
  </si>
  <si>
    <t>BB-301</t>
  </si>
  <si>
    <t>BB-302</t>
  </si>
  <si>
    <t>BB-303</t>
  </si>
  <si>
    <t>BB-304</t>
  </si>
  <si>
    <t>CC-301</t>
  </si>
  <si>
    <t>CC-302</t>
  </si>
  <si>
    <t>CC-303</t>
  </si>
  <si>
    <t>CC-304</t>
  </si>
  <si>
    <t>DD-301</t>
  </si>
  <si>
    <t>DD-302</t>
  </si>
  <si>
    <t>DD-303</t>
  </si>
  <si>
    <t>DD-304</t>
  </si>
  <si>
    <t>EE-301</t>
  </si>
  <si>
    <t>EE-302</t>
  </si>
  <si>
    <t>EE-303</t>
  </si>
  <si>
    <t>EE-304</t>
  </si>
  <si>
    <t>FF-301</t>
  </si>
  <si>
    <t>FF-302</t>
  </si>
  <si>
    <t>FF-303</t>
  </si>
  <si>
    <t>FF-304</t>
  </si>
  <si>
    <t>A-401</t>
  </si>
  <si>
    <t>A-402</t>
  </si>
  <si>
    <t>A-403</t>
  </si>
  <si>
    <t>A-404</t>
  </si>
  <si>
    <t>B-401</t>
  </si>
  <si>
    <t>B-402</t>
  </si>
  <si>
    <t>B-403</t>
  </si>
  <si>
    <t>B-404</t>
  </si>
  <si>
    <t>C-401</t>
  </si>
  <si>
    <t>C-402</t>
  </si>
  <si>
    <t>C-403</t>
  </si>
  <si>
    <t>C-404</t>
  </si>
  <si>
    <t>D-401</t>
  </si>
  <si>
    <t>D-402</t>
  </si>
  <si>
    <t>D-403</t>
  </si>
  <si>
    <t>D-404</t>
  </si>
  <si>
    <t>E-401</t>
  </si>
  <si>
    <t>E-402</t>
  </si>
  <si>
    <t>E-403</t>
  </si>
  <si>
    <t>E-404</t>
  </si>
  <si>
    <t>F-401</t>
  </si>
  <si>
    <t>F-402</t>
  </si>
  <si>
    <t>F-403</t>
  </si>
  <si>
    <t>F-404</t>
  </si>
  <si>
    <t>G-401</t>
  </si>
  <si>
    <t>G-402</t>
  </si>
  <si>
    <t>G-403</t>
  </si>
  <si>
    <t>G-404</t>
  </si>
  <si>
    <t>H-401</t>
  </si>
  <si>
    <t>H-402</t>
  </si>
  <si>
    <t>H-403</t>
  </si>
  <si>
    <t>H-404</t>
  </si>
  <si>
    <t>J-401</t>
  </si>
  <si>
    <t>J-402</t>
  </si>
  <si>
    <t>J-403</t>
  </si>
  <si>
    <t>J-404</t>
  </si>
  <si>
    <t>K-401</t>
  </si>
  <si>
    <t>K-402</t>
  </si>
  <si>
    <t>K-403</t>
  </si>
  <si>
    <t>K-404</t>
  </si>
  <si>
    <t>L-401</t>
  </si>
  <si>
    <t>L-402</t>
  </si>
  <si>
    <t>L-403</t>
  </si>
  <si>
    <t>L-404</t>
  </si>
  <si>
    <t>M-401</t>
  </si>
  <si>
    <t>M-402</t>
  </si>
  <si>
    <t>M-403</t>
  </si>
  <si>
    <t>M-404</t>
  </si>
  <si>
    <t>N-401</t>
  </si>
  <si>
    <t>N-402</t>
  </si>
  <si>
    <t>N-403</t>
  </si>
  <si>
    <t>N-404</t>
  </si>
  <si>
    <t>P-401</t>
  </si>
  <si>
    <t>P-402</t>
  </si>
  <si>
    <t>P-403</t>
  </si>
  <si>
    <t>P-404</t>
  </si>
  <si>
    <t>Q-401</t>
  </si>
  <si>
    <t>Q-402</t>
  </si>
  <si>
    <t>Q-403</t>
  </si>
  <si>
    <t>Q-404</t>
  </si>
  <si>
    <t>R-401</t>
  </si>
  <si>
    <t>R-402</t>
  </si>
  <si>
    <t>R-403</t>
  </si>
  <si>
    <t>R-404</t>
  </si>
  <si>
    <t>S-401</t>
  </si>
  <si>
    <t>S-402</t>
  </si>
  <si>
    <t>S-403</t>
  </si>
  <si>
    <t>S-404</t>
  </si>
  <si>
    <t>T-401</t>
  </si>
  <si>
    <t>T-402</t>
  </si>
  <si>
    <t>T-403</t>
  </si>
  <si>
    <t>T-404</t>
  </si>
  <si>
    <t>U-401</t>
  </si>
  <si>
    <t>U-402</t>
  </si>
  <si>
    <t>U-403</t>
  </si>
  <si>
    <t>U-404</t>
  </si>
  <si>
    <t>V-401</t>
  </si>
  <si>
    <t>V-402</t>
  </si>
  <si>
    <t>V-403</t>
  </si>
  <si>
    <t>V-404</t>
  </si>
  <si>
    <t>W-401</t>
  </si>
  <si>
    <t>W-402</t>
  </si>
  <si>
    <t>W-403</t>
  </si>
  <si>
    <t>W-404</t>
  </si>
  <si>
    <t>X-401</t>
  </si>
  <si>
    <t>X-402</t>
  </si>
  <si>
    <t>X-403</t>
  </si>
  <si>
    <t>X-404</t>
  </si>
  <si>
    <t>Y-401</t>
  </si>
  <si>
    <t>Y-402</t>
  </si>
  <si>
    <t>Y-403</t>
  </si>
  <si>
    <t>Y-404</t>
  </si>
  <si>
    <t>Z-401</t>
  </si>
  <si>
    <t>Z-402</t>
  </si>
  <si>
    <t>Z-403</t>
  </si>
  <si>
    <t>Z-404</t>
  </si>
  <si>
    <t>AA-401</t>
  </si>
  <si>
    <t>AA-402</t>
  </si>
  <si>
    <t>AA-403</t>
  </si>
  <si>
    <t>AA-404</t>
  </si>
  <si>
    <t>BB-401</t>
  </si>
  <si>
    <t>BB-402</t>
  </si>
  <si>
    <t>BB-403</t>
  </si>
  <si>
    <t>BB-404</t>
  </si>
  <si>
    <t>CC-401</t>
  </si>
  <si>
    <t>CC-402</t>
  </si>
  <si>
    <t>CC-403</t>
  </si>
  <si>
    <t>CC-404</t>
  </si>
  <si>
    <t>DD-401</t>
  </si>
  <si>
    <t>DD-402</t>
  </si>
  <si>
    <t>DD-403</t>
  </si>
  <si>
    <t>DD-404</t>
  </si>
  <si>
    <t>EE-401</t>
  </si>
  <si>
    <t>EE-402</t>
  </si>
  <si>
    <t>EE-403</t>
  </si>
  <si>
    <t>EE-404</t>
  </si>
  <si>
    <t>FF-401</t>
  </si>
  <si>
    <t>FF-402</t>
  </si>
  <si>
    <t>FF-403</t>
  </si>
  <si>
    <t>FF-404</t>
  </si>
  <si>
    <t>A-501</t>
  </si>
  <si>
    <t>A-502</t>
  </si>
  <si>
    <t>A-503</t>
  </si>
  <si>
    <t>A-504</t>
  </si>
  <si>
    <t>B-501</t>
  </si>
  <si>
    <t>B-502</t>
  </si>
  <si>
    <t>B-503</t>
  </si>
  <si>
    <t>B-504</t>
  </si>
  <si>
    <t>C-501</t>
  </si>
  <si>
    <t>C-502</t>
  </si>
  <si>
    <t>C-503</t>
  </si>
  <si>
    <t>C-504</t>
  </si>
  <si>
    <t>D-501</t>
  </si>
  <si>
    <t>D-502</t>
  </si>
  <si>
    <t>D-503</t>
  </si>
  <si>
    <t>D-504</t>
  </si>
  <si>
    <t>E-501</t>
  </si>
  <si>
    <t>E-502</t>
  </si>
  <si>
    <t>E-503</t>
  </si>
  <si>
    <t>E-504</t>
  </si>
  <si>
    <t>F-501</t>
  </si>
  <si>
    <t>F-502</t>
  </si>
  <si>
    <t>F-503</t>
  </si>
  <si>
    <t>F-504</t>
  </si>
  <si>
    <t>G-501</t>
  </si>
  <si>
    <t>G-502</t>
  </si>
  <si>
    <t>G-503</t>
  </si>
  <si>
    <t>G-504</t>
  </si>
  <si>
    <t>H-501</t>
  </si>
  <si>
    <t>H-502</t>
  </si>
  <si>
    <t>H-503</t>
  </si>
  <si>
    <t>H-504</t>
  </si>
  <si>
    <t>J-501</t>
  </si>
  <si>
    <t>J-502</t>
  </si>
  <si>
    <t>J-503</t>
  </si>
  <si>
    <t>J-504</t>
  </si>
  <si>
    <t>K-501</t>
  </si>
  <si>
    <t>K-502</t>
  </si>
  <si>
    <t>K-503</t>
  </si>
  <si>
    <t>K-504</t>
  </si>
  <si>
    <t>L-501</t>
  </si>
  <si>
    <t>L-502</t>
  </si>
  <si>
    <t>L-503</t>
  </si>
  <si>
    <t>L-504</t>
  </si>
  <si>
    <t>M-501</t>
  </si>
  <si>
    <t>M-502</t>
  </si>
  <si>
    <t>M-503</t>
  </si>
  <si>
    <t>M-504</t>
  </si>
  <si>
    <t>N-501</t>
  </si>
  <si>
    <t>N-502</t>
  </si>
  <si>
    <t>N-503</t>
  </si>
  <si>
    <t>N-504</t>
  </si>
  <si>
    <t>P-501</t>
  </si>
  <si>
    <t>P-502</t>
  </si>
  <si>
    <t>P-503</t>
  </si>
  <si>
    <t>P-504</t>
  </si>
  <si>
    <t>Q-501</t>
  </si>
  <si>
    <t>Q-502</t>
  </si>
  <si>
    <t>Q-504</t>
  </si>
  <si>
    <t>R-501</t>
  </si>
  <si>
    <t>R-502</t>
  </si>
  <si>
    <t>R-503</t>
  </si>
  <si>
    <t>R-504</t>
  </si>
  <si>
    <t>S-501</t>
  </si>
  <si>
    <t>S-502</t>
  </si>
  <si>
    <t>S-503</t>
  </si>
  <si>
    <t>S-504</t>
  </si>
  <si>
    <t>T-501</t>
  </si>
  <si>
    <t>T-502</t>
  </si>
  <si>
    <t>T-503</t>
  </si>
  <si>
    <t>T-504</t>
  </si>
  <si>
    <t>U-501</t>
  </si>
  <si>
    <t>U-502</t>
  </si>
  <si>
    <t>U-503</t>
  </si>
  <si>
    <t>U-504</t>
  </si>
  <si>
    <t>V-501</t>
  </si>
  <si>
    <t>V-502</t>
  </si>
  <si>
    <t>V-503</t>
  </si>
  <si>
    <t>V-504</t>
  </si>
  <si>
    <t>W-501</t>
  </si>
  <si>
    <t>W-502</t>
  </si>
  <si>
    <t>W-503</t>
  </si>
  <si>
    <t>W-504</t>
  </si>
  <si>
    <t>X-501</t>
  </si>
  <si>
    <t>X-502</t>
  </si>
  <si>
    <t>X-503</t>
  </si>
  <si>
    <t>X-504</t>
  </si>
  <si>
    <t>Y-501</t>
  </si>
  <si>
    <t>Y-502</t>
  </si>
  <si>
    <t>Y-503</t>
  </si>
  <si>
    <t>Y-504</t>
  </si>
  <si>
    <t>Z-501</t>
  </si>
  <si>
    <t>Z-502</t>
  </si>
  <si>
    <t>Z-503</t>
  </si>
  <si>
    <t>Z-504</t>
  </si>
  <si>
    <t>AA-501</t>
  </si>
  <si>
    <t>AA-502</t>
  </si>
  <si>
    <t>AA-503</t>
  </si>
  <si>
    <t>AA-504</t>
  </si>
  <si>
    <t>BB-501</t>
  </si>
  <si>
    <t>BB-502</t>
  </si>
  <si>
    <t>BB-503</t>
  </si>
  <si>
    <t>BB-504</t>
  </si>
  <si>
    <t>CC-501</t>
  </si>
  <si>
    <t>CC-502</t>
  </si>
  <si>
    <t>CC-503</t>
  </si>
  <si>
    <t>CC-504</t>
  </si>
  <si>
    <t>DD-501</t>
  </si>
  <si>
    <t>DD-502</t>
  </si>
  <si>
    <t>DD-503</t>
  </si>
  <si>
    <t>DD-504</t>
  </si>
  <si>
    <t>EE-501</t>
  </si>
  <si>
    <t>EE-502</t>
  </si>
  <si>
    <t>EE-503</t>
  </si>
  <si>
    <t>EE-504</t>
  </si>
  <si>
    <t>FF-501</t>
  </si>
  <si>
    <t>FF-502</t>
  </si>
  <si>
    <t>FF-503</t>
  </si>
  <si>
    <t>FF-504</t>
  </si>
  <si>
    <t>A-601</t>
  </si>
  <si>
    <t>A-602</t>
  </si>
  <si>
    <t>A-603</t>
  </si>
  <si>
    <t>A-604</t>
  </si>
  <si>
    <t>B-601</t>
  </si>
  <si>
    <t>B-602</t>
  </si>
  <si>
    <t>B-603</t>
  </si>
  <si>
    <t>B-604</t>
  </si>
  <si>
    <t>C-601</t>
  </si>
  <si>
    <t>C-602</t>
  </si>
  <si>
    <t>C-603</t>
  </si>
  <si>
    <t>C-604</t>
  </si>
  <si>
    <t>D-601</t>
  </si>
  <si>
    <t>D-602</t>
  </si>
  <si>
    <t>D-603</t>
  </si>
  <si>
    <t>D-604</t>
  </si>
  <si>
    <t>E-601</t>
  </si>
  <si>
    <t>E-602</t>
  </si>
  <si>
    <t>E-603</t>
  </si>
  <si>
    <t>E-604</t>
  </si>
  <si>
    <t>F-601</t>
  </si>
  <si>
    <t>F-602</t>
  </si>
  <si>
    <t>F-603</t>
  </si>
  <si>
    <t>F-604</t>
  </si>
  <si>
    <t>G-601</t>
  </si>
  <si>
    <t>G-602</t>
  </si>
  <si>
    <t>G-603</t>
  </si>
  <si>
    <t>G-604</t>
  </si>
  <si>
    <t>H-601</t>
  </si>
  <si>
    <t>H-602</t>
  </si>
  <si>
    <t>H-603</t>
  </si>
  <si>
    <t>H-604</t>
  </si>
  <si>
    <t>J-601</t>
  </si>
  <si>
    <t>J-602</t>
  </si>
  <si>
    <t>J-603</t>
  </si>
  <si>
    <t>J-604</t>
  </si>
  <si>
    <t>K-601</t>
  </si>
  <si>
    <t>K-602</t>
  </si>
  <si>
    <t>K-603</t>
  </si>
  <si>
    <t>K-604</t>
  </si>
  <si>
    <t>L-601</t>
  </si>
  <si>
    <t>L-602</t>
  </si>
  <si>
    <t>L-603</t>
  </si>
  <si>
    <t>L-604</t>
  </si>
  <si>
    <t>M-601</t>
  </si>
  <si>
    <t>M-602</t>
  </si>
  <si>
    <t>M-603</t>
  </si>
  <si>
    <t>M-604</t>
  </si>
  <si>
    <t>N-601</t>
  </si>
  <si>
    <t>N-602</t>
  </si>
  <si>
    <t>N-603</t>
  </si>
  <si>
    <t>N-604</t>
  </si>
  <si>
    <t>P-601</t>
  </si>
  <si>
    <t>P-602</t>
  </si>
  <si>
    <t>P-603</t>
  </si>
  <si>
    <t>P-604</t>
  </si>
  <si>
    <t>Q-601</t>
  </si>
  <si>
    <t>Q-602</t>
  </si>
  <si>
    <t>Q-603</t>
  </si>
  <si>
    <t>Q-604</t>
  </si>
  <si>
    <t>R-601</t>
  </si>
  <si>
    <t>R-602</t>
  </si>
  <si>
    <t>R-603</t>
  </si>
  <si>
    <t>R-604</t>
  </si>
  <si>
    <t>S-601</t>
  </si>
  <si>
    <t>S-602</t>
  </si>
  <si>
    <t>S-603</t>
  </si>
  <si>
    <t>S-604</t>
  </si>
  <si>
    <t>T-601</t>
  </si>
  <si>
    <t>T-602</t>
  </si>
  <si>
    <t>T-603</t>
  </si>
  <si>
    <t>T-604</t>
  </si>
  <si>
    <t>U-601</t>
  </si>
  <si>
    <t>U-602</t>
  </si>
  <si>
    <t>U-603</t>
  </si>
  <si>
    <t>U-604</t>
  </si>
  <si>
    <t>V-601</t>
  </si>
  <si>
    <t>V-602</t>
  </si>
  <si>
    <t>V-603</t>
  </si>
  <si>
    <t>V-604</t>
  </si>
  <si>
    <t>W-601</t>
  </si>
  <si>
    <t>W-602</t>
  </si>
  <si>
    <t>W-603</t>
  </si>
  <si>
    <t>W-604</t>
  </si>
  <si>
    <t>X-602</t>
  </si>
  <si>
    <t>X-603</t>
  </si>
  <si>
    <t>X-604</t>
  </si>
  <si>
    <t>Y-601</t>
  </si>
  <si>
    <t>Y-602</t>
  </si>
  <si>
    <t>Y-603</t>
  </si>
  <si>
    <t>Y-604</t>
  </si>
  <si>
    <t>Z-601</t>
  </si>
  <si>
    <t>Z-602</t>
  </si>
  <si>
    <t>Z-603</t>
  </si>
  <si>
    <t>Z-604</t>
  </si>
  <si>
    <t>AA-601</t>
  </si>
  <si>
    <t>AA-602</t>
  </si>
  <si>
    <t>AA-603</t>
  </si>
  <si>
    <t>AA-604</t>
  </si>
  <si>
    <t>BB-601</t>
  </si>
  <si>
    <t>BB-602</t>
  </si>
  <si>
    <t>BB-603</t>
  </si>
  <si>
    <t>BB-604</t>
  </si>
  <si>
    <t>CC-601</t>
  </si>
  <si>
    <t>CC-602</t>
  </si>
  <si>
    <t>CC-603</t>
  </si>
  <si>
    <t>CC-604</t>
  </si>
  <si>
    <t>DD-601</t>
  </si>
  <si>
    <t>DD-602</t>
  </si>
  <si>
    <t>DD-603</t>
  </si>
  <si>
    <t>DD-604</t>
  </si>
  <si>
    <t>EE-601</t>
  </si>
  <si>
    <t>EE-602</t>
  </si>
  <si>
    <t>EE-603</t>
  </si>
  <si>
    <t>EE-604</t>
  </si>
  <si>
    <t>FF-601</t>
  </si>
  <si>
    <t>FF-602</t>
  </si>
  <si>
    <t>FF-603</t>
  </si>
  <si>
    <t>FF-604</t>
  </si>
  <si>
    <t># of Superiors</t>
  </si>
  <si>
    <t>Score</t>
  </si>
  <si>
    <t>MR2 Rank</t>
  </si>
  <si>
    <t>MR3 Rank</t>
  </si>
  <si>
    <t>Total MR Rank</t>
  </si>
  <si>
    <t>MR 1 Rank</t>
  </si>
  <si>
    <t>MR 2 Score</t>
  </si>
  <si>
    <t>MR 3 Score</t>
  </si>
  <si>
    <t>TOTAL SCORE</t>
  </si>
  <si>
    <t>R1 score</t>
  </si>
  <si>
    <t>R2 score</t>
  </si>
  <si>
    <t>R3 score</t>
  </si>
  <si>
    <t>J1 score</t>
  </si>
  <si>
    <t>J2 score</t>
  </si>
  <si>
    <t>J3 score</t>
  </si>
  <si>
    <t>Judge 1</t>
  </si>
  <si>
    <t>Judge 2</t>
  </si>
  <si>
    <t>Judge 3</t>
  </si>
  <si>
    <t>Time Violations are -35</t>
  </si>
  <si>
    <t xml:space="preserve">Contemporary </t>
  </si>
  <si>
    <t>:::::::::::::</t>
  </si>
  <si>
    <t>(413) Katelyn M</t>
  </si>
  <si>
    <t>"Divorse Papers"</t>
  </si>
  <si>
    <t>(414) Matthew S</t>
  </si>
  <si>
    <t>"Golf"</t>
  </si>
  <si>
    <t>(415) Keadon S</t>
  </si>
  <si>
    <t>"Shatner Crush"</t>
  </si>
  <si>
    <t>(416) Cole E</t>
  </si>
  <si>
    <t>"Shakespeare"</t>
  </si>
  <si>
    <t>(410) Kam Petsche</t>
  </si>
  <si>
    <t>Villian for Dummies</t>
  </si>
  <si>
    <t>(411) Ella Hughes</t>
  </si>
  <si>
    <t>True Tree Hugger</t>
  </si>
  <si>
    <t>(412) Cortney Houston</t>
  </si>
  <si>
    <t>Trapped in Mono</t>
  </si>
  <si>
    <t>(417) Sam Marting</t>
  </si>
  <si>
    <t>Almost 16</t>
  </si>
  <si>
    <t>(404) Carson Wells</t>
  </si>
  <si>
    <t>(405) Lydia Pettit</t>
  </si>
  <si>
    <t>(406) Halle Morrison</t>
  </si>
  <si>
    <t>(407) Taigh McDonald</t>
  </si>
  <si>
    <t>(408) Jayse Livingston</t>
  </si>
  <si>
    <t>(409) Kamryn Sorensen</t>
  </si>
  <si>
    <t>(401) Ruger Reeves</t>
  </si>
  <si>
    <t>Diminart Swine</t>
  </si>
  <si>
    <t>(402) Alex Osterhout</t>
  </si>
  <si>
    <t>Difficult Job</t>
  </si>
  <si>
    <t>(403) Jake Johnson</t>
  </si>
  <si>
    <t>Russian Mafia</t>
  </si>
  <si>
    <t>(516) Hamna A</t>
  </si>
  <si>
    <t>(517) Ashley S</t>
  </si>
  <si>
    <t>(518) Alicia H</t>
  </si>
  <si>
    <t>(519)  Leah A</t>
  </si>
  <si>
    <t>(508) Elise Sarles</t>
  </si>
  <si>
    <t>Teenage Serial Killer</t>
  </si>
  <si>
    <t>(509) Jessica Muirhead</t>
  </si>
  <si>
    <t>Dress for Rosemary</t>
  </si>
  <si>
    <t>(510) Carli Talbot-Mcinnis</t>
  </si>
  <si>
    <t>Miss Julie</t>
  </si>
  <si>
    <t xml:space="preserve">(511)  Layna Hatch </t>
  </si>
  <si>
    <t>On the Surface</t>
  </si>
  <si>
    <t>(506) Olivia Christensen</t>
  </si>
  <si>
    <t>(507) Tate Ramsey</t>
  </si>
  <si>
    <t>(513) Mary Anderson</t>
  </si>
  <si>
    <t>(514) David Bean</t>
  </si>
  <si>
    <t>(515) Kaylynne Livingston</t>
  </si>
  <si>
    <t xml:space="preserve">(500) Melody Duncan </t>
  </si>
  <si>
    <t>(501) Kaia Jay</t>
  </si>
  <si>
    <t>(502) Rhiannon Lansing</t>
  </si>
  <si>
    <t>(505) Sam Lamore</t>
  </si>
  <si>
    <t>To This Day</t>
  </si>
  <si>
    <t>(503) Tegan Sides</t>
  </si>
  <si>
    <t>Cancer Sucks</t>
  </si>
  <si>
    <t>(504) Belle Camp</t>
  </si>
  <si>
    <t>Mother Earth</t>
  </si>
  <si>
    <t>(512) Kassen Pace</t>
  </si>
  <si>
    <t>(200) Grace C.</t>
  </si>
  <si>
    <t>Piper M.</t>
  </si>
  <si>
    <t>As You Like It</t>
  </si>
  <si>
    <t xml:space="preserve">(201)  NO SHOW </t>
  </si>
  <si>
    <t>(202) Rachel C.</t>
  </si>
  <si>
    <t>Grace K.</t>
  </si>
  <si>
    <t>The Frogs</t>
  </si>
  <si>
    <t>(203) Liv G</t>
  </si>
  <si>
    <t>Kate W.</t>
  </si>
  <si>
    <t>Abbie W.</t>
  </si>
  <si>
    <t>Much Ado</t>
  </si>
  <si>
    <t>(207) Marc Certoni</t>
  </si>
  <si>
    <t>Zac Mosdell</t>
  </si>
  <si>
    <t>Three Musketeers</t>
  </si>
  <si>
    <t>(208) Nate Sarles</t>
  </si>
  <si>
    <t>Gabriel Sarles</t>
  </si>
  <si>
    <t>Samantha Lamb</t>
  </si>
  <si>
    <t>Box and Cox</t>
  </si>
  <si>
    <t>(209) Julianna Fisher</t>
  </si>
  <si>
    <t>Jeanine Jones</t>
  </si>
  <si>
    <t>Hester's Mystery</t>
  </si>
  <si>
    <t>(210) Annsheri Reay</t>
  </si>
  <si>
    <t>Ellie Thayn</t>
  </si>
  <si>
    <t>(211) Aspen English</t>
  </si>
  <si>
    <t>Spencer Knudsen</t>
  </si>
  <si>
    <t>(313) Gavin E.</t>
  </si>
  <si>
    <t>Nick M.</t>
  </si>
  <si>
    <t>Greater Tuna</t>
  </si>
  <si>
    <t>(314)  Lily F.</t>
  </si>
  <si>
    <t>Bee G.</t>
  </si>
  <si>
    <t>Odd Couple</t>
  </si>
  <si>
    <t>(315)  Sam H.</t>
  </si>
  <si>
    <t>Vinnie M.</t>
  </si>
  <si>
    <t>(307) Chynne Anderson</t>
  </si>
  <si>
    <t>Kathleen Sullivan</t>
  </si>
  <si>
    <t>Remember the Burrito</t>
  </si>
  <si>
    <t>Leah Mooney</t>
  </si>
  <si>
    <t>Juliet and Ophelia</t>
  </si>
  <si>
    <t>(309) Athina Kremidas</t>
  </si>
  <si>
    <t>Jayde Rose</t>
  </si>
  <si>
    <t>Blueberry Hill</t>
  </si>
  <si>
    <t>(310)  Kendra Armstrong</t>
  </si>
  <si>
    <t>Chandi Bryant</t>
  </si>
  <si>
    <t>Day Internet Died</t>
  </si>
  <si>
    <t>(316) Kaylin Jones</t>
  </si>
  <si>
    <t>Sophie Morrison</t>
  </si>
  <si>
    <t>(317) Ivy Fellmeth</t>
  </si>
  <si>
    <t>Maddie Freestone</t>
  </si>
  <si>
    <t>Alexa Peterson</t>
  </si>
  <si>
    <t>(318) Barbara Abernathy</t>
  </si>
  <si>
    <t>Alissa Black</t>
  </si>
  <si>
    <t>(319)  Kylee Davis</t>
  </si>
  <si>
    <t>Lily Long</t>
  </si>
  <si>
    <t>Brighton Torgerson</t>
  </si>
  <si>
    <t>(311) Melinda Grimstead</t>
  </si>
  <si>
    <t>Elizabeth Milne</t>
  </si>
  <si>
    <t>(312)  Talesha Bills</t>
  </si>
  <si>
    <t>Jacalyn Hulce</t>
  </si>
  <si>
    <t>Sierra Richardson</t>
  </si>
  <si>
    <t>(305) Zhoni Filfred</t>
  </si>
  <si>
    <t>Sunshine White</t>
  </si>
  <si>
    <t>(306) Kassedy Lee</t>
  </si>
  <si>
    <t>Dauchanee Martin</t>
  </si>
  <si>
    <t>(320) Michael Lamore</t>
  </si>
  <si>
    <t>Steven White</t>
  </si>
  <si>
    <t>(301) Porter Trapp</t>
  </si>
  <si>
    <t>Brynlee Whittaker</t>
  </si>
  <si>
    <t>Better Than Movie</t>
  </si>
  <si>
    <t>TJ Peterson</t>
  </si>
  <si>
    <t>(304) CJ Torgerson</t>
  </si>
  <si>
    <t>Katie Wilson</t>
  </si>
  <si>
    <t>(302) Parker Bronson</t>
  </si>
  <si>
    <t>Marty Pete</t>
  </si>
  <si>
    <t>Haylie Reil</t>
  </si>
  <si>
    <t>(300) Kara Conrad</t>
  </si>
  <si>
    <t>Sam Roberts</t>
  </si>
  <si>
    <t>(603) Cole R.</t>
  </si>
  <si>
    <t>(604) Emmett</t>
  </si>
  <si>
    <t>Fly Swatter</t>
  </si>
  <si>
    <t>(605) Aurora</t>
  </si>
  <si>
    <t>(606) Joey H</t>
  </si>
  <si>
    <t>Charlie M</t>
  </si>
  <si>
    <t>Poker Face</t>
  </si>
  <si>
    <t>(609) Beyonce Aguera</t>
  </si>
  <si>
    <t>Amanda Fisher</t>
  </si>
  <si>
    <t>The Mirror</t>
  </si>
  <si>
    <t>(610) Abby Blevins</t>
  </si>
  <si>
    <t>(611)  Ryan McEwen</t>
  </si>
  <si>
    <t>Prom Date</t>
  </si>
  <si>
    <t>(612) Garret Henderson</t>
  </si>
  <si>
    <t>Clayton Young</t>
  </si>
  <si>
    <t>(613) Cami Lewis</t>
  </si>
  <si>
    <t>Adri Lewis</t>
  </si>
  <si>
    <t>(614) Dylan Bird</t>
  </si>
  <si>
    <t>Hyrum Johnson</t>
  </si>
  <si>
    <t>(607) Garett Allen</t>
  </si>
  <si>
    <t>Chelise Tromble</t>
  </si>
  <si>
    <t>(608) Marie Brown</t>
  </si>
  <si>
    <t>Taleigh Laird</t>
  </si>
  <si>
    <t>(600) Josiah Anderson</t>
  </si>
  <si>
    <t>Rex Harvey</t>
  </si>
  <si>
    <t>(601) Justn James</t>
  </si>
  <si>
    <t>(602) Emiel Stash</t>
  </si>
  <si>
    <t>(721)  Kate W</t>
  </si>
  <si>
    <t>Come to Senses</t>
  </si>
  <si>
    <t>(722) Abbie W</t>
  </si>
  <si>
    <t>Didn't Plan It</t>
  </si>
  <si>
    <t>(723) Bee G.</t>
  </si>
  <si>
    <t>Playing Nancy</t>
  </si>
  <si>
    <t>(724) Rachel C.</t>
  </si>
  <si>
    <t>Journey to Past</t>
  </si>
  <si>
    <t>(705) Athina Kremidas</t>
  </si>
  <si>
    <t>Dreamed a Dream</t>
  </si>
  <si>
    <t>(706) Nate Sarles</t>
  </si>
  <si>
    <t>Agony</t>
  </si>
  <si>
    <t>(707)  Jayde Rose</t>
  </si>
  <si>
    <t>Memory</t>
  </si>
  <si>
    <t>(708)  Bella Delmont</t>
  </si>
  <si>
    <t>Cortney Houston</t>
  </si>
  <si>
    <t>Matchmaker</t>
  </si>
  <si>
    <t>(716) Annsheri Reay</t>
  </si>
  <si>
    <t>(717) Ellie Thayn</t>
  </si>
  <si>
    <t>(718) Janette Halls</t>
  </si>
  <si>
    <t>Lara Whitaker</t>
  </si>
  <si>
    <t>(719) Paul Reay</t>
  </si>
  <si>
    <t>(713) Taigh McDonald</t>
  </si>
  <si>
    <t>(714) Mary Anderson</t>
  </si>
  <si>
    <t>(715) Sierra Richardson</t>
  </si>
  <si>
    <t>(700) Florie Staples</t>
  </si>
  <si>
    <t>Habenara</t>
  </si>
  <si>
    <t>(701) Jake Johnson</t>
  </si>
  <si>
    <t>Bless Your Hide</t>
  </si>
  <si>
    <t>(702) Kelsie Barrick</t>
  </si>
  <si>
    <t>Astonishing</t>
  </si>
  <si>
    <t>(725) Belle Camp</t>
  </si>
  <si>
    <t>You'll Be Back</t>
  </si>
  <si>
    <t>(726) Charlotte Snyder</t>
  </si>
  <si>
    <t>Sante Fe</t>
  </si>
  <si>
    <t>(727) Emmi Northington</t>
  </si>
  <si>
    <t>Once Upon December</t>
  </si>
  <si>
    <t>(703) Ethan Morrill</t>
  </si>
  <si>
    <t>Kassen Pace</t>
  </si>
  <si>
    <t>CJ Togerson</t>
  </si>
  <si>
    <t>(704) Kaylee Penrod</t>
  </si>
  <si>
    <t>(709) Millie Knaphus</t>
  </si>
  <si>
    <t>As If We Never Said</t>
  </si>
  <si>
    <t>(710)  Aspen McKnight</t>
  </si>
  <si>
    <t>On My Own</t>
  </si>
  <si>
    <t>(711) Tallin Whetten</t>
  </si>
  <si>
    <t>Empty Chairs</t>
  </si>
  <si>
    <t>(712) Ella Johnson</t>
  </si>
  <si>
    <t>Emer Murphy</t>
  </si>
  <si>
    <t>(720) Melanie Heckethorp</t>
  </si>
  <si>
    <t>"Stoplight"</t>
  </si>
  <si>
    <t>"Crisis Inc"</t>
  </si>
  <si>
    <t>"11 Worst Breakups"</t>
  </si>
  <si>
    <t>"The Amazing Angel Man"</t>
  </si>
  <si>
    <t>"The Ha-Ha House"</t>
  </si>
  <si>
    <t>"Teachers on the Verge"</t>
  </si>
  <si>
    <t>"Annie Play Will Do"</t>
  </si>
  <si>
    <t>Diamond Ranch Academy</t>
  </si>
  <si>
    <t>Panquitch High School</t>
  </si>
  <si>
    <t>Monticello High School</t>
  </si>
  <si>
    <t>Tintic High School</t>
  </si>
  <si>
    <t>Whitehorse</t>
  </si>
  <si>
    <t>Valley High School</t>
  </si>
  <si>
    <t>Piute High School</t>
  </si>
  <si>
    <t>Wayne High School</t>
  </si>
  <si>
    <t>Escalante High School</t>
  </si>
  <si>
    <t>West Desert High</t>
  </si>
  <si>
    <t>Eskdale</t>
  </si>
  <si>
    <t>Tabiona High School</t>
  </si>
  <si>
    <t>e</t>
  </si>
  <si>
    <t>I Love Play Rehearsal</t>
  </si>
  <si>
    <t>Santa Fe</t>
  </si>
  <si>
    <t>What is this Feeling</t>
  </si>
  <si>
    <t>Stars</t>
  </si>
  <si>
    <t>Defying Gravity</t>
  </si>
  <si>
    <t>Forget About the Boy</t>
  </si>
  <si>
    <t>In My Own Little Corner</t>
  </si>
  <si>
    <t>Think of Me</t>
  </si>
  <si>
    <t>Book Report</t>
  </si>
  <si>
    <t>GP</t>
  </si>
  <si>
    <t>BW</t>
  </si>
  <si>
    <t>MW</t>
  </si>
  <si>
    <t>Best Actor</t>
  </si>
  <si>
    <t>Taigh McDonald</t>
  </si>
  <si>
    <t>The Amazing Angel-Man</t>
  </si>
  <si>
    <t>Best Actress</t>
  </si>
  <si>
    <t>Crisis Inc</t>
  </si>
  <si>
    <t>Best Tech</t>
  </si>
  <si>
    <t>The 11 Worst Breakups of All Time</t>
  </si>
  <si>
    <t>Best Supporting Actor</t>
  </si>
  <si>
    <t>Teachers on the Verge of a Nervous Breakdown</t>
  </si>
  <si>
    <t>Alex Osterhout</t>
  </si>
  <si>
    <t>Best Supporting Actress</t>
  </si>
  <si>
    <t>The Ha Ha House</t>
  </si>
  <si>
    <t>Dachuneeh Martin</t>
  </si>
  <si>
    <t>Most Prepared</t>
  </si>
  <si>
    <t>Annie Play Will Do</t>
  </si>
  <si>
    <t>(615) Destiny Durfey</t>
  </si>
  <si>
    <t>(308) NO SHOW</t>
  </si>
  <si>
    <t>Crash Cab</t>
  </si>
  <si>
    <t>A Dad's Defense</t>
  </si>
  <si>
    <t>Lost Sheep on the Mnt</t>
  </si>
  <si>
    <t>Hoo Doo Cow</t>
  </si>
  <si>
    <t>The Food Chain</t>
  </si>
  <si>
    <t>A Wee Problem</t>
  </si>
  <si>
    <t>(400) No Show</t>
  </si>
  <si>
    <t>Mrs. Warren's Profession</t>
  </si>
  <si>
    <t>Taming of the Shrew</t>
  </si>
  <si>
    <t>Vending Machine of Death</t>
  </si>
  <si>
    <t>Shark Attack</t>
  </si>
  <si>
    <t>Too Close for Comfort</t>
  </si>
  <si>
    <t>Salon Gone Wrong</t>
  </si>
  <si>
    <t>The Brownie</t>
  </si>
  <si>
    <t>Distractions</t>
  </si>
  <si>
    <t>A Friendly Game of Bball</t>
  </si>
  <si>
    <t>The Great Bar Fight</t>
  </si>
  <si>
    <t>Late to Work</t>
  </si>
  <si>
    <t>Abuse and Alcohol</t>
  </si>
  <si>
    <t>Home Run</t>
  </si>
  <si>
    <t>Video Games or Me</t>
  </si>
  <si>
    <t>Coming Home</t>
  </si>
  <si>
    <t>Three Redneck Gals</t>
  </si>
  <si>
    <t>The Way You Act</t>
  </si>
  <si>
    <t>Driver's Ed Student and Teacher</t>
  </si>
  <si>
    <t>Unspeakable Truth</t>
  </si>
  <si>
    <t>Say Nothing</t>
  </si>
  <si>
    <t>Faking It</t>
  </si>
  <si>
    <t>NO SHOW</t>
  </si>
  <si>
    <t>Last Goodbye</t>
  </si>
  <si>
    <t>The Why Overhead</t>
  </si>
  <si>
    <t>Pretty Thief</t>
  </si>
  <si>
    <t>The Tell Tale Heart</t>
  </si>
  <si>
    <t>What's In My Mind</t>
  </si>
  <si>
    <t>Phoebe's Mono</t>
  </si>
  <si>
    <t>Did I Ever Tell You</t>
  </si>
  <si>
    <t>Chapter Two</t>
  </si>
  <si>
    <t>Father's Blue Eyes</t>
  </si>
  <si>
    <t>Before I Fall</t>
  </si>
  <si>
    <t>Closing</t>
  </si>
  <si>
    <t>Couple's Therapy</t>
  </si>
  <si>
    <t>*</t>
  </si>
  <si>
    <t>1st</t>
  </si>
  <si>
    <t>2nd</t>
  </si>
  <si>
    <t>3rd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</si>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</sst>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</cellStyleXfs>
  <cellXfs count="74">
    <xf numFmtId="0" fontId="0" fillId="0" borderId="0" xfId="0"/>
    <xf numFmtId="0" fontId="2" fillId="0" borderId="2" xfId="0" applyFont="1" applyBorder="1" applyProtection="1">
      <protection locked="0"/>
    </xf>
    <xf numFmtId="0" fontId="4" fillId="4" borderId="2" xfId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4" fillId="5" borderId="2" xfId="1" applyFill="1" applyBorder="1" applyProtection="1"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6" borderId="2" xfId="0" applyFill="1" applyBorder="1" applyProtection="1">
      <protection locked="0"/>
    </xf>
    <xf numFmtId="0" fontId="4" fillId="6" borderId="2" xfId="1" applyFill="1" applyBorder="1" applyProtection="1"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/>
    <xf numFmtId="0" fontId="0" fillId="0" borderId="2" xfId="0" applyBorder="1"/>
    <xf numFmtId="0" fontId="0" fillId="4" borderId="2" xfId="0" applyFill="1" applyBorder="1" applyProtection="1">
      <protection locked="0"/>
    </xf>
    <xf numFmtId="0" fontId="6" fillId="0" borderId="2" xfId="0" quotePrefix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0" fillId="7" borderId="2" xfId="0" applyFill="1" applyBorder="1" applyProtection="1">
      <protection locked="0"/>
    </xf>
    <xf numFmtId="0" fontId="4" fillId="7" borderId="2" xfId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2" xfId="0" applyFill="1" applyBorder="1"/>
    <xf numFmtId="0" fontId="1" fillId="7" borderId="2" xfId="0" applyFont="1" applyFill="1" applyBorder="1" applyAlignment="1">
      <alignment vertical="center"/>
    </xf>
    <xf numFmtId="0" fontId="0" fillId="0" borderId="3" xfId="0" applyBorder="1" applyProtection="1">
      <protection locked="0"/>
    </xf>
    <xf numFmtId="0" fontId="0" fillId="4" borderId="3" xfId="0" applyFill="1" applyBorder="1" applyProtection="1">
      <protection locked="0"/>
    </xf>
    <xf numFmtId="0" fontId="4" fillId="4" borderId="3" xfId="1" applyFill="1" applyBorder="1" applyProtection="1"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0" fontId="4" fillId="5" borderId="3" xfId="1" applyFill="1" applyBorder="1" applyProtection="1"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6" borderId="3" xfId="0" applyFill="1" applyBorder="1" applyProtection="1">
      <protection locked="0"/>
    </xf>
    <xf numFmtId="0" fontId="4" fillId="6" borderId="3" xfId="1" applyFill="1" applyBorder="1" applyProtection="1"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/>
    <xf numFmtId="0" fontId="0" fillId="0" borderId="0" xfId="0" applyProtection="1">
      <protection locked="0"/>
    </xf>
    <xf numFmtId="0" fontId="0" fillId="7" borderId="3" xfId="0" applyFill="1" applyBorder="1" applyProtection="1">
      <protection locked="0"/>
    </xf>
    <xf numFmtId="0" fontId="4" fillId="7" borderId="3" xfId="1" applyFill="1" applyBorder="1" applyProtection="1"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3" xfId="0" applyFill="1" applyBorder="1"/>
    <xf numFmtId="0" fontId="1" fillId="7" borderId="3" xfId="0" applyFont="1" applyFill="1" applyBorder="1" applyAlignment="1">
      <alignment vertical="center"/>
    </xf>
    <xf numFmtId="0" fontId="0" fillId="7" borderId="0" xfId="0" applyFill="1" applyProtection="1">
      <protection locked="0"/>
    </xf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7" xfId="0" applyBorder="1"/>
    <xf numFmtId="0" fontId="5" fillId="0" borderId="7" xfId="2" applyFill="1" applyBorder="1"/>
    <xf numFmtId="0" fontId="0" fillId="0" borderId="8" xfId="0" applyBorder="1"/>
    <xf numFmtId="0" fontId="5" fillId="0" borderId="9" xfId="2" applyFill="1" applyBorder="1"/>
    <xf numFmtId="0" fontId="0" fillId="0" borderId="10" xfId="0" applyBorder="1"/>
    <xf numFmtId="0" fontId="0" fillId="0" borderId="11" xfId="0" applyBorder="1"/>
    <xf numFmtId="0" fontId="5" fillId="0" borderId="11" xfId="2" applyFill="1" applyBorder="1"/>
    <xf numFmtId="0" fontId="5" fillId="0" borderId="12" xfId="2" applyFill="1" applyBorder="1"/>
    <xf numFmtId="0" fontId="0" fillId="0" borderId="13" xfId="0" applyBorder="1"/>
    <xf numFmtId="0" fontId="0" fillId="0" borderId="14" xfId="0" applyBorder="1"/>
    <xf numFmtId="0" fontId="5" fillId="0" borderId="14" xfId="2" applyFill="1" applyBorder="1"/>
    <xf numFmtId="0" fontId="5" fillId="0" borderId="15" xfId="2" applyFill="1" applyBorder="1"/>
    <xf numFmtId="0" fontId="0" fillId="8" borderId="7" xfId="0" applyFill="1" applyBorder="1"/>
    <xf numFmtId="0" fontId="0" fillId="8" borderId="14" xfId="0" applyFill="1" applyBorder="1"/>
    <xf numFmtId="0" fontId="7" fillId="0" borderId="2" xfId="0" applyFont="1" applyBorder="1" applyProtection="1">
      <protection locked="0"/>
    </xf>
    <xf numFmtId="0" fontId="0" fillId="7" borderId="16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9" borderId="0" xfId="0" applyFill="1"/>
    <xf numFmtId="0" fontId="2" fillId="0" borderId="4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3">
    <cellStyle name="Calculation" xfId="2" builtinId="22"/>
    <cellStyle name="Good" xfId="1" builtinId="26"/>
    <cellStyle name="Normal" xfId="0" builtinId="0"/>
  </cellStyles>
  <dxfs count="233">
    <dxf>
      <font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333374</xdr:colOff>
          <xdr:row>0</xdr:row>
          <xdr:rowOff>28575</xdr:rowOff>
        </xdr:from>
        <xdr:to>
          <xdr:col>19</xdr:col>
          <xdr:colOff>1731</xdr:colOff>
          <xdr:row>43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CBD0F56-18FB-495E-872E-524FAB461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4C473F-C4DE-704C-94A5-3CD092494979}" name="Table7" displayName="Table7" ref="A2:L122" totalsRowShown="0" headerRowDxfId="195" dataDxfId="193" headerRowBorderDxfId="194" tableBorderDxfId="192" totalsRowBorderDxfId="191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5D497D05-67B0-BB4C-9C40-28B7A881C33B}" name="ID" dataDxfId="190">
      <calculatedColumnFormula>HM!A3</calculatedColumnFormula>
    </tableColumn>
    <tableColumn id="2" xr3:uid="{40BF9954-EE9A-F049-913E-1731E65DDAC3}" name="Rank" dataDxfId="189">
      <calculatedColumnFormula>HM!S3</calculatedColumnFormula>
    </tableColumn>
    <tableColumn id="3" xr3:uid="{40EF4C18-A706-724A-9E71-DD3B3CAE8A12}" name="Score" dataDxfId="188">
      <calculatedColumnFormula>HM!P3</calculatedColumnFormula>
    </tableColumn>
    <tableColumn id="4" xr3:uid="{04EA02E4-B7DF-5A48-9898-672B81B06C21}" name=":::::::::::::" dataDxfId="187"/>
    <tableColumn id="5" xr3:uid="{66F044DB-372A-A54E-8AE0-09674A220F2D}" name="MR 1 Rank" dataDxfId="186"/>
    <tableColumn id="6" xr3:uid="{639713C1-67C5-0445-BDDB-EFDF9A693C9D}" name="MR 1 Score" dataDxfId="185"/>
    <tableColumn id="7" xr3:uid="{E5B9AA0C-E058-E44D-85B0-70D6108830B8}" name="MR2 Rank" dataDxfId="184"/>
    <tableColumn id="8" xr3:uid="{D3A3449F-4EEA-B149-8CC2-2DEF3ACAF1A2}" name="MR 2 Score" dataDxfId="183"/>
    <tableColumn id="9" xr3:uid="{F7A935D5-1CBD-4E4E-985E-7C3F542E844A}" name="MR3 Rank" dataDxfId="182"/>
    <tableColumn id="10" xr3:uid="{E1DC3B23-B4E2-5743-89C2-A05A0221DB06}" name="MR 3 Score" dataDxfId="181"/>
    <tableColumn id="11" xr3:uid="{916AA2C5-835E-F144-99E7-B77492489418}" name="Total MR Rank" dataDxfId="180" dataCellStyle="Calculation">
      <calculatedColumnFormula>SUM(E3,G3,I3)</calculatedColumnFormula>
    </tableColumn>
    <tableColumn id="12" xr3:uid="{6AFF6A45-AB59-9940-8175-A9F7809745B9}" name="Total MR Score" dataDxfId="179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712E38-378A-AA4A-82DB-AA5E4A7CB4A2}" name="Table710" displayName="Table710" ref="A2:L122" totalsRowShown="0" headerRowDxfId="178" dataDxfId="176" headerRowBorderDxfId="177" tableBorderDxfId="175" totalsRowBorderDxfId="174" headerRowCellStyle="Calculation">
  <autoFilter ref="A2:L122" xr:uid="{00247772-D13A-2147-95DE-38789EAF5072}">
    <filterColumn colId="1">
      <filters>
        <filter val="10"/>
        <filter val="11"/>
        <filter val="12"/>
        <filter val="5"/>
        <filter val="6"/>
        <filter val="7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021DB04A-51F7-B244-99EE-6645FCC91739}" name="ID" dataDxfId="173"/>
    <tableColumn id="2" xr3:uid="{23314C49-61A7-B04A-A8D9-C41A3E1972DC}" name="Rank" dataDxfId="172"/>
    <tableColumn id="3" xr3:uid="{68159AF9-BBC0-8044-B3BA-C5AA66A7B5CE}" name="Score" dataDxfId="171"/>
    <tableColumn id="4" xr3:uid="{C41EBC13-6064-E54B-9805-41D20DF938C0}" name=":::::::::::::" dataDxfId="170"/>
    <tableColumn id="5" xr3:uid="{97EE9879-9FDB-B24D-A387-BB0EA533A34B}" name="MR 1 Rank" dataDxfId="169"/>
    <tableColumn id="6" xr3:uid="{B83688F8-6216-7641-ABE1-93DB8D3267BB}" name="MR 1 Score" dataDxfId="168"/>
    <tableColumn id="7" xr3:uid="{D759A918-44CE-294A-9EBD-E1DBC6D57591}" name="MR2 Rank" dataDxfId="167"/>
    <tableColumn id="8" xr3:uid="{D675A452-2101-1145-A237-2C01F8A1D6E0}" name="MR 2 Score" dataDxfId="166"/>
    <tableColumn id="9" xr3:uid="{4129286D-5030-4D4E-8EF4-CDBF57AADDD9}" name="MR3 Rank" dataDxfId="165"/>
    <tableColumn id="10" xr3:uid="{4EE7E4E5-0D03-E442-96ED-559CB628C2AF}" name="MR 3 Score" dataDxfId="164"/>
    <tableColumn id="11" xr3:uid="{EED95A79-B46E-C34D-963F-5BFBB1ABEA5F}" name="Total MR Rank" dataDxfId="163" dataCellStyle="Calculation">
      <calculatedColumnFormula>SUM(E3,G3,I3)</calculatedColumnFormula>
    </tableColumn>
    <tableColumn id="12" xr3:uid="{D4C7245F-636F-B043-8729-AAC934BCDAC4}" name="Total MR Score" dataDxfId="162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665E5AB-A038-0B48-BCD5-74B2BBC1F7C1}" name="Table71012" displayName="Table71012" ref="A2:L122" totalsRowShown="0" headerRowDxfId="161" dataDxfId="159" headerRowBorderDxfId="160" tableBorderDxfId="158" totalsRowBorderDxfId="157" headerRowCellStyle="Calculation">
  <autoFilter ref="A2:L122" xr:uid="{00247772-D13A-2147-95DE-38789EAF5072}">
    <filterColumn colId="1">
      <filters blank="1">
        <filter val="10"/>
        <filter val="11"/>
        <filter val="12"/>
        <filter val="3"/>
        <filter val="4"/>
        <filter val="5"/>
        <filter val="6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AB2DB85E-C69C-8F46-82E2-6D095B1530C3}" name="ID" dataDxfId="156"/>
    <tableColumn id="2" xr3:uid="{70F13C93-087F-5849-8BEF-933CE3CEF141}" name="Rank" dataDxfId="155"/>
    <tableColumn id="3" xr3:uid="{69E7B581-D43A-964E-A8DB-27EC424CB849}" name="Score" dataDxfId="154"/>
    <tableColumn id="4" xr3:uid="{818B7648-184C-2243-8D55-242F9227E29A}" name=":::::::::::::" dataDxfId="153"/>
    <tableColumn id="5" xr3:uid="{B7414095-3D41-F144-91E0-9341B395DEF1}" name="MR 1 Rank" dataDxfId="152"/>
    <tableColumn id="6" xr3:uid="{1D0FD6ED-B553-2649-9C66-363A0B340F18}" name="MR 1 Score" dataDxfId="151"/>
    <tableColumn id="7" xr3:uid="{B488C4DE-2BC8-9542-A7DF-2BCBDAE0A7A1}" name="MR2 Rank" dataDxfId="150"/>
    <tableColumn id="8" xr3:uid="{2C1C77E0-D2AF-594F-8906-9596D60FBCF9}" name="MR 2 Score" dataDxfId="149"/>
    <tableColumn id="9" xr3:uid="{FC9C50DA-C974-FC46-8719-C4373C29C618}" name="MR3 Rank" dataDxfId="148"/>
    <tableColumn id="10" xr3:uid="{7EB6C99E-5386-E248-ADB4-3AAF873A5AFF}" name="MR 3 Score" dataDxfId="147"/>
    <tableColumn id="11" xr3:uid="{7175DF78-C516-1A49-A742-7449D8607EA4}" name="Total MR Rank" dataDxfId="146" dataCellStyle="Calculation">
      <calculatedColumnFormula>SUM(E3,G3,I3)</calculatedColumnFormula>
    </tableColumn>
    <tableColumn id="12" xr3:uid="{F602F0A3-02E3-7F4D-B2F0-5C17AA269FCA}" name="Total MR Score" dataDxfId="145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B8C8279-02A4-5D4B-B9BF-A4518F92D526}" name="Table7101213" displayName="Table7101213" ref="A2:L122" totalsRowShown="0" headerRowDxfId="144" dataDxfId="142" headerRowBorderDxfId="143" tableBorderDxfId="141" totalsRowBorderDxfId="140" headerRowCellStyle="Calculation">
  <autoFilter ref="A2:L122" xr:uid="{00247772-D13A-2147-95DE-38789EAF5072}">
    <filterColumn colId="1">
      <filters blank="1">
        <filter val="11"/>
        <filter val="3"/>
        <filter val="5"/>
        <filter val="7"/>
        <filter val="8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0E708659-199A-7743-AA97-51C8F4C9C082}" name="ID" dataDxfId="139"/>
    <tableColumn id="2" xr3:uid="{4BE0A77A-B632-A848-9D88-CF0E1ADBB451}" name="Rank" dataDxfId="138"/>
    <tableColumn id="3" xr3:uid="{BD5F0506-9943-224F-82EF-9DC732AAD3D1}" name="Score" dataDxfId="137"/>
    <tableColumn id="4" xr3:uid="{84A2B2F4-C024-6B49-803D-9A95818E20FE}" name=":::::::::::::" dataDxfId="136"/>
    <tableColumn id="5" xr3:uid="{7491BA91-AAD4-C841-B44E-C8E6985380BA}" name="MR 1 Rank" dataDxfId="135"/>
    <tableColumn id="6" xr3:uid="{F6C83E29-0EB5-4949-BCC9-1205BBC64237}" name="MR 1 Score" dataDxfId="134"/>
    <tableColumn id="7" xr3:uid="{29A6E0C2-4436-644F-AF54-E7CF311F4226}" name="MR2 Rank" dataDxfId="133"/>
    <tableColumn id="8" xr3:uid="{1BAB2FE1-036E-3147-BA6B-AE17A6C33C55}" name="MR 2 Score" dataDxfId="132"/>
    <tableColumn id="9" xr3:uid="{042DDBE8-8CC3-FE41-A885-32373FE6D46D}" name="MR3 Rank" dataDxfId="131"/>
    <tableColumn id="10" xr3:uid="{C6005481-1384-104A-8EB6-5E6D36A1E55B}" name="MR 3 Score" dataDxfId="130"/>
    <tableColumn id="11" xr3:uid="{DF6137D1-F8EA-3143-AE4C-D42BFE2ACEC3}" name="Total MR Rank" dataDxfId="129" dataCellStyle="Calculation">
      <calculatedColumnFormula>SUM(E3,G3,I3)</calculatedColumnFormula>
    </tableColumn>
    <tableColumn id="12" xr3:uid="{5C0664E0-E4ED-864C-A54B-45B5A31B847B}" name="Total MR Score" dataDxfId="128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6FEFDF-8DB3-1740-8B5A-EFA0137C47BD}" name="Table710121314" displayName="Table710121314" ref="A2:L122" totalsRowShown="0" headerRowDxfId="127" dataDxfId="125" headerRowBorderDxfId="126" tableBorderDxfId="124" totalsRowBorderDxfId="123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5"/>
        <filter val="7"/>
        <filter val="8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57C2303F-687A-4645-8ADC-BBF3742B0CD1}" name="ID" dataDxfId="122"/>
    <tableColumn id="2" xr3:uid="{1C3C7AAC-FD1A-B548-B75D-31D771F96BA2}" name="Rank" dataDxfId="121"/>
    <tableColumn id="3" xr3:uid="{94BDDBDF-8428-3E40-8154-84E0752E7B66}" name="Score" dataDxfId="120"/>
    <tableColumn id="4" xr3:uid="{583ED6BB-003B-244E-9DC6-0B99568DB46F}" name=":::::::::::::" dataDxfId="119"/>
    <tableColumn id="5" xr3:uid="{D2FFFD46-6966-0A4E-92A0-2342D3F94570}" name="MR 1 Rank" dataDxfId="118"/>
    <tableColumn id="6" xr3:uid="{42ADFC84-E45E-6248-9FF7-C18E7FF5630C}" name="MR 1 Score" dataDxfId="117"/>
    <tableColumn id="7" xr3:uid="{6723EF34-8D1B-EC4C-A452-9D53017F6F80}" name="MR2 Rank" dataDxfId="116"/>
    <tableColumn id="8" xr3:uid="{85D56B04-4649-EC41-B763-11F39BC29083}" name="MR 2 Score" dataDxfId="115"/>
    <tableColumn id="9" xr3:uid="{160BE63C-3483-384C-9D83-5FA8A893AD17}" name="MR3 Rank" dataDxfId="114"/>
    <tableColumn id="10" xr3:uid="{59930E28-D87A-4A4C-A4A8-E0ECD2A32E8A}" name="MR 3 Score" dataDxfId="113"/>
    <tableColumn id="11" xr3:uid="{712731AB-289F-FC4D-9070-0448B7117BF6}" name="Total MR Rank" dataDxfId="112" dataCellStyle="Calculation">
      <calculatedColumnFormula>SUM(E3,G3,I3)</calculatedColumnFormula>
    </tableColumn>
    <tableColumn id="12" xr3:uid="{2D4C830B-2079-074F-B866-C4170D4536DD}" name="Total MR Score" dataDxfId="111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CE34D3-3009-E945-A491-9BAC1F1296E2}" name="Table71012131415" displayName="Table71012131415" ref="A2:L122" totalsRowShown="0" headerRowDxfId="110" dataDxfId="108" headerRowBorderDxfId="109" tableBorderDxfId="107" totalsRowBorderDxfId="106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4"/>
        <filter val="6"/>
        <filter val="7"/>
        <filter val="8"/>
        <filter val="9"/>
      </filters>
    </filterColumn>
  </autoFilter>
  <sortState xmlns:xlrd2="http://schemas.microsoft.com/office/spreadsheetml/2017/richdata2" ref="A3:L122">
    <sortCondition ref="A2:A122"/>
  </sortState>
  <tableColumns count="12">
    <tableColumn id="1" xr3:uid="{3C28EF93-3C33-B741-9C7C-D581775C95EB}" name="ID" dataDxfId="105"/>
    <tableColumn id="2" xr3:uid="{1892D625-7469-B646-A03D-B5AD708F9BFC}" name="Rank" dataDxfId="104"/>
    <tableColumn id="3" xr3:uid="{5D9F1104-DC76-0440-9ED8-5E6824F64426}" name="Score" dataDxfId="103"/>
    <tableColumn id="4" xr3:uid="{52F95643-6C40-964E-948A-23968318A860}" name=":::::::::::::" dataDxfId="102"/>
    <tableColumn id="5" xr3:uid="{984E631F-ACC1-974A-B730-04DCC352C8E1}" name="MR 1 Rank" dataDxfId="101"/>
    <tableColumn id="6" xr3:uid="{C1FE9731-FE1D-9C44-B97D-4CF5E83C925A}" name="MR 1 Score" dataDxfId="100"/>
    <tableColumn id="7" xr3:uid="{39264E82-4BC3-8340-96F9-5B6FD124AE3B}" name="MR2 Rank" dataDxfId="99"/>
    <tableColumn id="8" xr3:uid="{056A101A-45BF-3C4B-93EC-3940EF2CE343}" name="MR 2 Score" dataDxfId="98"/>
    <tableColumn id="9" xr3:uid="{88666253-91B8-4745-8A47-0C92863EA0E8}" name="MR3 Rank" dataDxfId="97"/>
    <tableColumn id="10" xr3:uid="{1CEDA6AA-BFB1-2746-A72F-EB6A235B1025}" name="MR 3 Score" dataDxfId="96"/>
    <tableColumn id="11" xr3:uid="{C6FD9841-15DB-4F47-8DC1-0F3DB821A36D}" name="Total MR Rank" dataDxfId="95" dataCellStyle="Calculation">
      <calculatedColumnFormula>SUM(E3,G3,I3)</calculatedColumnFormula>
    </tableColumn>
    <tableColumn id="12" xr3:uid="{F48DA988-183B-8341-864B-DB7337A828F8}" name="Total MR Score" dataDxfId="94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Z14" sqref="Z14"/>
    </sheetView>
  </sheetViews>
  <sheetFormatPr defaultColWidth="8.7109375" defaultRowHeight="15" x14ac:dyDescent="0.25"/>
  <cols>
    <col min="1" max="1" width="7" style="10" bestFit="1" customWidth="1"/>
    <col min="2" max="2" width="18.7109375" style="10" bestFit="1" customWidth="1"/>
    <col min="3" max="3" width="8.7109375" style="10"/>
    <col min="4" max="4" width="17.85546875" style="10" customWidth="1"/>
    <col min="5" max="5" width="8" style="13" hidden="1" customWidth="1"/>
    <col min="6" max="6" width="4.28515625" style="2" hidden="1" customWidth="1"/>
    <col min="7" max="7" width="7.42578125" style="3" hidden="1" customWidth="1"/>
    <col min="8" max="8" width="8" style="4" hidden="1" customWidth="1"/>
    <col min="9" max="9" width="4.28515625" style="5" hidden="1" customWidth="1"/>
    <col min="10" max="10" width="7.42578125" style="6" hidden="1" customWidth="1"/>
    <col min="11" max="11" width="8" style="7" hidden="1" customWidth="1"/>
    <col min="12" max="12" width="4.28515625" style="8" hidden="1" customWidth="1"/>
    <col min="13" max="13" width="7.42578125" style="9" hidden="1" customWidth="1"/>
    <col min="14" max="14" width="12.85546875" style="10" hidden="1" customWidth="1"/>
    <col min="15" max="15" width="8" style="10" hidden="1" customWidth="1"/>
    <col min="16" max="16" width="11" style="10" hidden="1" customWidth="1"/>
    <col min="17" max="17" width="11.28515625" style="10" bestFit="1" customWidth="1"/>
    <col min="18" max="18" width="8.7109375" style="10"/>
    <col min="19" max="19" width="10.28515625" style="10" bestFit="1" customWidth="1"/>
    <col min="20" max="21" width="8.7109375" style="10"/>
    <col min="22" max="22" width="24.85546875" style="10" bestFit="1" customWidth="1"/>
    <col min="23" max="23" width="4.140625" style="10" customWidth="1"/>
    <col min="24" max="24" width="2.28515625" style="10" bestFit="1" customWidth="1"/>
    <col min="25" max="25" width="2" style="10" bestFit="1" customWidth="1"/>
    <col min="26" max="26" width="22.85546875" style="10" bestFit="1" customWidth="1"/>
    <col min="27" max="27" width="9" style="10" bestFit="1" customWidth="1"/>
    <col min="28" max="29" width="9.7109375" style="10" bestFit="1" customWidth="1"/>
    <col min="30" max="16384" width="8.7109375" style="10"/>
  </cols>
  <sheetData>
    <row r="1" spans="1:29" x14ac:dyDescent="0.25">
      <c r="A1" s="71" t="s">
        <v>228</v>
      </c>
      <c r="B1" s="72"/>
      <c r="C1" s="73"/>
      <c r="D1" s="1"/>
      <c r="E1" s="13" t="s">
        <v>211</v>
      </c>
      <c r="V1" s="11" t="s">
        <v>191</v>
      </c>
      <c r="W1" s="11" t="s">
        <v>179</v>
      </c>
      <c r="X1" s="11" t="s">
        <v>181</v>
      </c>
      <c r="Y1" s="11" t="s">
        <v>180</v>
      </c>
      <c r="Z1" s="12"/>
      <c r="AA1" s="11" t="s">
        <v>207</v>
      </c>
      <c r="AB1" s="11" t="s">
        <v>208</v>
      </c>
      <c r="AC1" s="11" t="s">
        <v>206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205</v>
      </c>
      <c r="Z2" s="15" t="s">
        <v>219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215</v>
      </c>
      <c r="G3" s="18" t="s">
        <v>836</v>
      </c>
      <c r="H3" s="19" t="s">
        <v>7</v>
      </c>
      <c r="I3" s="5" t="s">
        <v>215</v>
      </c>
      <c r="J3" s="20" t="s">
        <v>837</v>
      </c>
      <c r="K3" s="21" t="s">
        <v>8</v>
      </c>
      <c r="L3" s="8" t="s">
        <v>215</v>
      </c>
      <c r="M3" s="22" t="s">
        <v>838</v>
      </c>
      <c r="N3" s="16" t="s">
        <v>11</v>
      </c>
      <c r="O3" s="16"/>
      <c r="P3" s="16" t="s">
        <v>835</v>
      </c>
      <c r="Q3" s="16" t="s">
        <v>827</v>
      </c>
      <c r="R3" s="16"/>
      <c r="S3" s="16" t="s">
        <v>9</v>
      </c>
      <c r="V3" s="16" t="s">
        <v>10</v>
      </c>
      <c r="Z3" s="16" t="s">
        <v>214</v>
      </c>
    </row>
    <row r="4" spans="1:29" ht="15.75" x14ac:dyDescent="0.25">
      <c r="A4" s="10" t="s">
        <v>12</v>
      </c>
      <c r="B4" s="10" t="s">
        <v>848</v>
      </c>
      <c r="D4" s="10" t="s">
        <v>849</v>
      </c>
      <c r="E4" s="13">
        <v>4</v>
      </c>
      <c r="F4" s="2" t="s">
        <v>191</v>
      </c>
      <c r="G4" s="3">
        <v>24</v>
      </c>
      <c r="H4" s="4">
        <v>2</v>
      </c>
      <c r="I4" s="5" t="s">
        <v>191</v>
      </c>
      <c r="J4" s="6">
        <v>20</v>
      </c>
      <c r="K4" s="7">
        <v>2</v>
      </c>
      <c r="L4" s="8" t="s">
        <v>191</v>
      </c>
      <c r="M4" s="9">
        <v>21</v>
      </c>
      <c r="O4" s="10" t="str">
        <f>IF(N4="1violation",-7*1,IF(N4="2violations",-7*2,IF(N4="3violations",-7*3,IF(N4="",""))))</f>
        <v/>
      </c>
      <c r="P4" s="12">
        <f>SUM(G4,J4,M4,O4)</f>
        <v>65</v>
      </c>
      <c r="Q4" s="23">
        <f>IF(F4="S",1*1)+IF(I4="S",1*1)+IF(L4="S",1*1)</f>
        <v>3</v>
      </c>
      <c r="R4" s="10" t="s">
        <v>1146</v>
      </c>
      <c r="S4" s="10">
        <f>SUM(E4,H4,K4)</f>
        <v>8</v>
      </c>
      <c r="W4" s="10">
        <f>SUM(P4,P6,P5,P7,-Z4)</f>
        <v>194</v>
      </c>
      <c r="Z4" s="10">
        <f>MIN(P4:P7)</f>
        <v>56</v>
      </c>
    </row>
    <row r="5" spans="1:29" ht="15.75" x14ac:dyDescent="0.25">
      <c r="A5" s="10" t="s">
        <v>13</v>
      </c>
      <c r="B5" s="69" t="s">
        <v>850</v>
      </c>
      <c r="D5" s="10" t="s">
        <v>851</v>
      </c>
      <c r="E5" s="13">
        <v>3</v>
      </c>
      <c r="F5" s="2" t="s">
        <v>191</v>
      </c>
      <c r="G5" s="3">
        <v>22</v>
      </c>
      <c r="H5" s="4">
        <v>3</v>
      </c>
      <c r="I5" s="5" t="s">
        <v>179</v>
      </c>
      <c r="J5" s="6">
        <v>17</v>
      </c>
      <c r="K5" s="7">
        <v>4</v>
      </c>
      <c r="L5" s="8" t="s">
        <v>179</v>
      </c>
      <c r="M5" s="9">
        <v>17</v>
      </c>
      <c r="O5" s="10" t="str">
        <f t="shared" ref="O5:O67" si="0">IF(N5="1violation",-7*1,IF(N5="2violations",-7*2,IF(N5="3violations",-7*3,IF(N5="",""))))</f>
        <v/>
      </c>
      <c r="P5" s="12">
        <f>SUM(G5,J5,M5,O5)</f>
        <v>56</v>
      </c>
      <c r="Q5" s="23">
        <f>IF(F5="S",1*1)+IF(I5="S",1*1)+IF(L5="S",1*1)</f>
        <v>1</v>
      </c>
      <c r="S5" s="10">
        <f>SUM(E5,H5,K5)</f>
        <v>10</v>
      </c>
    </row>
    <row r="6" spans="1:29" ht="15.75" x14ac:dyDescent="0.25">
      <c r="A6" s="10" t="s">
        <v>14</v>
      </c>
      <c r="B6" s="10" t="s">
        <v>852</v>
      </c>
      <c r="D6" s="10" t="s">
        <v>853</v>
      </c>
      <c r="E6" s="13">
        <v>4</v>
      </c>
      <c r="F6" s="2" t="s">
        <v>179</v>
      </c>
      <c r="G6" s="3">
        <v>20</v>
      </c>
      <c r="H6" s="4">
        <v>3</v>
      </c>
      <c r="I6" s="5" t="s">
        <v>191</v>
      </c>
      <c r="J6" s="6">
        <v>24</v>
      </c>
      <c r="K6" s="7">
        <v>4</v>
      </c>
      <c r="L6" s="8" t="s">
        <v>179</v>
      </c>
      <c r="M6" s="9">
        <v>17</v>
      </c>
      <c r="O6" s="10" t="str">
        <f t="shared" si="0"/>
        <v/>
      </c>
      <c r="P6" s="12">
        <f>SUM(G6,J6,M6,O6)</f>
        <v>61</v>
      </c>
      <c r="Q6" s="23">
        <f>IF(F6="S",1*1)+IF(I6="S",1*1)+IF(L6="S",1*1)</f>
        <v>1</v>
      </c>
      <c r="S6" s="10">
        <f>SUM(E6,H6,K6)</f>
        <v>11</v>
      </c>
    </row>
    <row r="7" spans="1:29" ht="15.75" x14ac:dyDescent="0.25">
      <c r="A7" s="10" t="s">
        <v>15</v>
      </c>
      <c r="B7" s="10" t="s">
        <v>854</v>
      </c>
      <c r="D7" s="10" t="s">
        <v>855</v>
      </c>
      <c r="E7" s="13">
        <v>3</v>
      </c>
      <c r="F7" s="2" t="s">
        <v>191</v>
      </c>
      <c r="G7" s="3">
        <v>25</v>
      </c>
      <c r="H7" s="4">
        <v>1</v>
      </c>
      <c r="I7" s="5" t="s">
        <v>191</v>
      </c>
      <c r="J7" s="6">
        <v>23</v>
      </c>
      <c r="K7" s="7">
        <v>2</v>
      </c>
      <c r="L7" s="8" t="s">
        <v>191</v>
      </c>
      <c r="M7" s="9">
        <v>20</v>
      </c>
      <c r="O7" s="10" t="str">
        <f t="shared" si="0"/>
        <v/>
      </c>
      <c r="P7" s="12">
        <f>SUM(G7,J7,M7,O7)</f>
        <v>68</v>
      </c>
      <c r="Q7" s="23">
        <f>IF(F7="S",1*1)+IF(I7="S",1*1)+IF(L7="S",1*1)</f>
        <v>3</v>
      </c>
      <c r="R7" s="10" t="s">
        <v>1146</v>
      </c>
      <c r="S7" s="10">
        <f>SUM(E7,H7,K7)</f>
        <v>6</v>
      </c>
    </row>
    <row r="8" spans="1:29" s="24" customFormat="1" ht="15.75" x14ac:dyDescent="0.25"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10" t="s">
        <v>16</v>
      </c>
      <c r="B9" s="10" t="s">
        <v>856</v>
      </c>
      <c r="D9" s="10" t="s">
        <v>857</v>
      </c>
      <c r="E9" s="13">
        <v>1</v>
      </c>
      <c r="F9" s="2" t="s">
        <v>191</v>
      </c>
      <c r="G9" s="3">
        <v>22</v>
      </c>
      <c r="H9" s="4">
        <v>2</v>
      </c>
      <c r="I9" s="5" t="s">
        <v>191</v>
      </c>
      <c r="J9" s="6">
        <v>23</v>
      </c>
      <c r="K9" s="7">
        <v>2</v>
      </c>
      <c r="L9" s="8" t="s">
        <v>191</v>
      </c>
      <c r="M9" s="9">
        <v>24</v>
      </c>
      <c r="O9" s="10" t="str">
        <f t="shared" si="0"/>
        <v/>
      </c>
      <c r="P9" s="12">
        <f t="shared" ref="P9:P67" si="1">SUM(G9,J9,M9,O9)</f>
        <v>69</v>
      </c>
      <c r="Q9" s="23">
        <f t="shared" ref="Q9:Q67" si="2">IF(F9="S",1*1)+IF(I9="S",1*1)+IF(L9="S",1*1)</f>
        <v>3</v>
      </c>
      <c r="R9" s="10" t="s">
        <v>1146</v>
      </c>
      <c r="S9" s="10">
        <f>SUM(E9,H9,K9)</f>
        <v>5</v>
      </c>
      <c r="T9" s="10" t="s">
        <v>1148</v>
      </c>
      <c r="W9" s="10">
        <f>SUM(P9,P11,P10,P12,-Z9)</f>
        <v>198</v>
      </c>
      <c r="Z9" s="10">
        <f>MIN(P9:P12)</f>
        <v>56</v>
      </c>
    </row>
    <row r="10" spans="1:29" ht="15.75" x14ac:dyDescent="0.25">
      <c r="A10" s="10" t="s">
        <v>17</v>
      </c>
      <c r="B10" s="10" t="s">
        <v>858</v>
      </c>
      <c r="D10" s="10" t="s">
        <v>859</v>
      </c>
      <c r="E10" s="13">
        <v>2</v>
      </c>
      <c r="F10" s="2" t="s">
        <v>191</v>
      </c>
      <c r="G10" s="3">
        <v>25</v>
      </c>
      <c r="H10" s="4">
        <v>1</v>
      </c>
      <c r="I10" s="5" t="s">
        <v>191</v>
      </c>
      <c r="J10" s="6">
        <v>21</v>
      </c>
      <c r="K10" s="7">
        <v>3</v>
      </c>
      <c r="L10" s="8" t="s">
        <v>179</v>
      </c>
      <c r="M10" s="9">
        <v>19</v>
      </c>
      <c r="O10" s="10" t="str">
        <f t="shared" si="0"/>
        <v/>
      </c>
      <c r="P10" s="12">
        <f t="shared" si="1"/>
        <v>65</v>
      </c>
      <c r="Q10" s="23">
        <f t="shared" si="2"/>
        <v>2</v>
      </c>
      <c r="R10" s="10" t="s">
        <v>1146</v>
      </c>
      <c r="S10" s="10">
        <f>SUM(E10,H10,K10)</f>
        <v>6</v>
      </c>
    </row>
    <row r="11" spans="1:29" ht="15.75" x14ac:dyDescent="0.25">
      <c r="A11" s="10" t="s">
        <v>18</v>
      </c>
      <c r="B11" s="10" t="s">
        <v>860</v>
      </c>
      <c r="D11" s="10" t="s">
        <v>861</v>
      </c>
      <c r="E11" s="13">
        <v>1</v>
      </c>
      <c r="F11" s="2" t="s">
        <v>191</v>
      </c>
      <c r="G11" s="3">
        <v>24</v>
      </c>
      <c r="H11" s="4">
        <v>4</v>
      </c>
      <c r="I11" s="5" t="s">
        <v>191</v>
      </c>
      <c r="J11" s="6">
        <v>21</v>
      </c>
      <c r="K11" s="7">
        <v>3</v>
      </c>
      <c r="L11" s="8" t="s">
        <v>179</v>
      </c>
      <c r="M11" s="9">
        <v>19</v>
      </c>
      <c r="O11" s="10" t="str">
        <f t="shared" si="0"/>
        <v/>
      </c>
      <c r="P11" s="12">
        <f t="shared" si="1"/>
        <v>64</v>
      </c>
      <c r="Q11" s="23">
        <f t="shared" si="2"/>
        <v>2</v>
      </c>
      <c r="S11" s="10">
        <f>SUM(E11,H11,K11)</f>
        <v>8</v>
      </c>
    </row>
    <row r="12" spans="1:29" ht="15.75" x14ac:dyDescent="0.25">
      <c r="A12" s="10" t="s">
        <v>19</v>
      </c>
      <c r="B12" s="10" t="s">
        <v>862</v>
      </c>
      <c r="D12" s="10" t="s">
        <v>863</v>
      </c>
      <c r="E12" s="13">
        <v>3</v>
      </c>
      <c r="F12" s="2" t="s">
        <v>191</v>
      </c>
      <c r="G12" s="3">
        <v>21</v>
      </c>
      <c r="H12" s="4">
        <v>4</v>
      </c>
      <c r="I12" s="5" t="s">
        <v>179</v>
      </c>
      <c r="J12" s="6">
        <v>17</v>
      </c>
      <c r="K12" s="7">
        <v>4</v>
      </c>
      <c r="L12" s="8" t="s">
        <v>179</v>
      </c>
      <c r="M12" s="9">
        <v>18</v>
      </c>
      <c r="O12" s="10" t="str">
        <f t="shared" si="0"/>
        <v/>
      </c>
      <c r="P12" s="12">
        <f t="shared" si="1"/>
        <v>56</v>
      </c>
      <c r="Q12" s="23">
        <f t="shared" si="2"/>
        <v>1</v>
      </c>
      <c r="S12" s="10">
        <f>SUM(E12,H12,K12)</f>
        <v>11</v>
      </c>
    </row>
    <row r="13" spans="1:29" s="24" customFormat="1" ht="15.75" x14ac:dyDescent="0.25"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10" t="s">
        <v>20</v>
      </c>
      <c r="B14" s="10" t="s">
        <v>864</v>
      </c>
      <c r="D14" s="10" t="s">
        <v>1107</v>
      </c>
      <c r="E14" s="13">
        <v>4</v>
      </c>
      <c r="F14" s="2" t="s">
        <v>179</v>
      </c>
      <c r="G14" s="3">
        <v>20</v>
      </c>
      <c r="H14" s="4">
        <v>4</v>
      </c>
      <c r="I14" s="5" t="s">
        <v>179</v>
      </c>
      <c r="J14" s="6">
        <v>19</v>
      </c>
      <c r="K14" s="7">
        <v>1</v>
      </c>
      <c r="L14" s="8" t="s">
        <v>191</v>
      </c>
      <c r="M14" s="9">
        <v>23</v>
      </c>
      <c r="N14" s="10" t="s">
        <v>208</v>
      </c>
      <c r="O14" s="10">
        <f t="shared" si="0"/>
        <v>-14</v>
      </c>
      <c r="P14" s="12">
        <f t="shared" si="1"/>
        <v>48</v>
      </c>
      <c r="Q14" s="23">
        <f t="shared" si="2"/>
        <v>1</v>
      </c>
      <c r="S14" s="10">
        <f>SUM(E14,H14,K14)</f>
        <v>9</v>
      </c>
      <c r="W14" s="10">
        <f>SUM(P14,P16,P15,P17,-Z14)</f>
        <v>142</v>
      </c>
      <c r="Z14" s="10">
        <f>MIN(P14:P17)</f>
        <v>0</v>
      </c>
    </row>
    <row r="15" spans="1:29" ht="15.75" x14ac:dyDescent="0.25">
      <c r="A15" s="10" t="s">
        <v>21</v>
      </c>
      <c r="B15" s="10" t="s">
        <v>865</v>
      </c>
      <c r="D15" s="10" t="s">
        <v>1105</v>
      </c>
      <c r="E15" s="13">
        <v>4</v>
      </c>
      <c r="F15" s="2" t="s">
        <v>179</v>
      </c>
      <c r="G15" s="3">
        <v>17</v>
      </c>
      <c r="H15" s="4">
        <v>4</v>
      </c>
      <c r="I15" s="5" t="s">
        <v>181</v>
      </c>
      <c r="J15" s="6">
        <v>14</v>
      </c>
      <c r="K15" s="7">
        <v>4</v>
      </c>
      <c r="L15" s="8" t="s">
        <v>179</v>
      </c>
      <c r="M15" s="9">
        <v>15</v>
      </c>
      <c r="O15" s="10" t="str">
        <f t="shared" si="0"/>
        <v/>
      </c>
      <c r="P15" s="12">
        <f t="shared" si="1"/>
        <v>46</v>
      </c>
      <c r="Q15" s="23">
        <f t="shared" si="2"/>
        <v>0</v>
      </c>
      <c r="S15" s="10">
        <f>SUM(E15,H15,K15)</f>
        <v>12</v>
      </c>
    </row>
    <row r="16" spans="1:29" ht="15.75" x14ac:dyDescent="0.25">
      <c r="A16" s="10" t="s">
        <v>22</v>
      </c>
      <c r="B16" s="10" t="s">
        <v>866</v>
      </c>
      <c r="D16" s="10" t="s">
        <v>1109</v>
      </c>
      <c r="E16" s="13">
        <v>4</v>
      </c>
      <c r="F16" s="2" t="s">
        <v>191</v>
      </c>
      <c r="G16" s="3">
        <v>23</v>
      </c>
      <c r="H16" s="4">
        <v>3</v>
      </c>
      <c r="I16" s="5" t="s">
        <v>191</v>
      </c>
      <c r="J16" s="6">
        <v>22</v>
      </c>
      <c r="K16" s="7">
        <v>4</v>
      </c>
      <c r="L16" s="8" t="s">
        <v>179</v>
      </c>
      <c r="M16" s="9">
        <v>17</v>
      </c>
      <c r="N16" s="10" t="s">
        <v>208</v>
      </c>
      <c r="O16" s="10">
        <f t="shared" si="0"/>
        <v>-14</v>
      </c>
      <c r="P16" s="12">
        <f t="shared" si="1"/>
        <v>48</v>
      </c>
      <c r="Q16" s="23">
        <f t="shared" si="2"/>
        <v>2</v>
      </c>
      <c r="S16" s="10">
        <f>SUM(E16,H16,K16)</f>
        <v>11</v>
      </c>
    </row>
    <row r="17" spans="1:26" ht="15.75" x14ac:dyDescent="0.25">
      <c r="A17" s="10" t="s">
        <v>23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10" t="s">
        <v>24</v>
      </c>
      <c r="B19" s="10" t="s">
        <v>867</v>
      </c>
      <c r="D19" s="10" t="s">
        <v>1110</v>
      </c>
      <c r="E19" s="13">
        <v>1</v>
      </c>
      <c r="F19" s="2" t="s">
        <v>191</v>
      </c>
      <c r="G19" s="3">
        <v>25</v>
      </c>
      <c r="H19" s="4">
        <v>1</v>
      </c>
      <c r="I19" s="5" t="s">
        <v>191</v>
      </c>
      <c r="J19" s="6">
        <v>25</v>
      </c>
      <c r="K19" s="7">
        <v>1</v>
      </c>
      <c r="L19" s="8" t="s">
        <v>191</v>
      </c>
      <c r="M19" s="9">
        <v>23</v>
      </c>
      <c r="O19" s="10" t="str">
        <f t="shared" si="0"/>
        <v/>
      </c>
      <c r="P19" s="12">
        <f>SUM(G19,J19,M19,O19)</f>
        <v>73</v>
      </c>
      <c r="Q19" s="23">
        <f>IF(F19="S",1*1)+IF(I19="S",1*1)+IF(L19="S",1*1)</f>
        <v>3</v>
      </c>
      <c r="R19" s="10" t="s">
        <v>1146</v>
      </c>
      <c r="S19" s="10">
        <f>SUM(E19,H19,K19)</f>
        <v>3</v>
      </c>
      <c r="T19" s="10" t="s">
        <v>1147</v>
      </c>
      <c r="W19" s="10">
        <f>SUM(P19,P21,P20,P22,-Z19)</f>
        <v>180</v>
      </c>
      <c r="Z19" s="10">
        <f>MIN(P19:P22)</f>
        <v>0</v>
      </c>
    </row>
    <row r="20" spans="1:26" ht="15.75" x14ac:dyDescent="0.25">
      <c r="A20" s="10" t="s">
        <v>25</v>
      </c>
      <c r="B20" s="10" t="s">
        <v>868</v>
      </c>
      <c r="D20" s="10" t="s">
        <v>1108</v>
      </c>
      <c r="E20" s="13">
        <v>2</v>
      </c>
      <c r="F20" s="2" t="s">
        <v>191</v>
      </c>
      <c r="G20" s="3">
        <v>21</v>
      </c>
      <c r="H20" s="4">
        <v>4</v>
      </c>
      <c r="I20" s="5" t="s">
        <v>191</v>
      </c>
      <c r="J20" s="6">
        <v>21</v>
      </c>
      <c r="K20" s="7">
        <v>3</v>
      </c>
      <c r="L20" s="8" t="s">
        <v>179</v>
      </c>
      <c r="M20" s="9">
        <v>17</v>
      </c>
      <c r="O20" s="10" t="str">
        <f t="shared" si="0"/>
        <v/>
      </c>
      <c r="P20" s="12">
        <f>SUM(G20,J20,M20,O20)</f>
        <v>59</v>
      </c>
      <c r="Q20" s="23">
        <f>IF(F20="S",1*1)+IF(I20="S",1*1)+IF(L20="S",1*1)</f>
        <v>2</v>
      </c>
      <c r="S20" s="10">
        <f>SUM(E20,H20,K20)</f>
        <v>9</v>
      </c>
    </row>
    <row r="21" spans="1:26" ht="15.75" x14ac:dyDescent="0.25">
      <c r="A21" s="10" t="s">
        <v>26</v>
      </c>
      <c r="B21" s="10" t="s">
        <v>869</v>
      </c>
      <c r="D21" s="10" t="s">
        <v>1106</v>
      </c>
      <c r="E21" s="13">
        <v>4</v>
      </c>
      <c r="F21" s="2" t="s">
        <v>179</v>
      </c>
      <c r="G21" s="3">
        <v>17</v>
      </c>
      <c r="H21" s="4">
        <v>4</v>
      </c>
      <c r="I21" s="5" t="s">
        <v>179</v>
      </c>
      <c r="J21" s="6">
        <v>19</v>
      </c>
      <c r="K21" s="7">
        <v>4</v>
      </c>
      <c r="L21" s="8" t="s">
        <v>181</v>
      </c>
      <c r="M21" s="9">
        <v>12</v>
      </c>
      <c r="O21" s="10" t="str">
        <f t="shared" si="0"/>
        <v/>
      </c>
      <c r="P21" s="12">
        <f>SUM(G21,J21,M21,O21)</f>
        <v>48</v>
      </c>
      <c r="Q21" s="23">
        <f>IF(F21="S",1*1)+IF(I21="S",1*1)+IF(L21="S",1*1)</f>
        <v>0</v>
      </c>
      <c r="S21" s="10">
        <f>SUM(E21,H21,K21)</f>
        <v>12</v>
      </c>
    </row>
    <row r="22" spans="1:26" ht="15.75" x14ac:dyDescent="0.25">
      <c r="A22" s="10" t="s">
        <v>27</v>
      </c>
      <c r="O22" s="10" t="str">
        <f t="shared" si="0"/>
        <v/>
      </c>
      <c r="P22" s="12">
        <f>SUM(G22,J22,M22,O22)</f>
        <v>0</v>
      </c>
      <c r="Q22" s="23">
        <f>IF(F22="S",1*1)+IF(I22="S",1*1)+IF(L22="S",1*1)</f>
        <v>0</v>
      </c>
      <c r="S22" s="10">
        <f>SUM(E22,H22,K22)</f>
        <v>0</v>
      </c>
    </row>
    <row r="23" spans="1:26" s="24" customFormat="1" ht="15.75" x14ac:dyDescent="0.25"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10" t="s">
        <v>28</v>
      </c>
      <c r="O24" s="10" t="str">
        <f t="shared" si="0"/>
        <v/>
      </c>
      <c r="P24" s="12">
        <f t="shared" si="1"/>
        <v>0</v>
      </c>
      <c r="Q24" s="23">
        <f t="shared" si="2"/>
        <v>0</v>
      </c>
      <c r="S24" s="10">
        <f>SUM(E24,H24,K24)</f>
        <v>0</v>
      </c>
      <c r="W24" s="10">
        <f>SUM(P24,P26,P25,P27,-Z24)</f>
        <v>0</v>
      </c>
      <c r="Z24" s="10">
        <f>MIN(P24:P27)</f>
        <v>0</v>
      </c>
    </row>
    <row r="25" spans="1:26" ht="15.75" x14ac:dyDescent="0.25">
      <c r="A25" s="10" t="s">
        <v>29</v>
      </c>
      <c r="O25" s="10" t="str">
        <f t="shared" si="0"/>
        <v/>
      </c>
      <c r="P25" s="12">
        <f t="shared" si="1"/>
        <v>0</v>
      </c>
      <c r="Q25" s="23">
        <f t="shared" si="2"/>
        <v>0</v>
      </c>
      <c r="S25" s="10">
        <f>SUM(E25,H25,K25)</f>
        <v>0</v>
      </c>
    </row>
    <row r="26" spans="1:26" ht="15.75" x14ac:dyDescent="0.25">
      <c r="A26" s="10" t="s">
        <v>30</v>
      </c>
      <c r="O26" s="10" t="str">
        <f t="shared" si="0"/>
        <v/>
      </c>
      <c r="P26" s="12">
        <f t="shared" si="1"/>
        <v>0</v>
      </c>
      <c r="Q26" s="23">
        <f t="shared" si="2"/>
        <v>0</v>
      </c>
      <c r="S26" s="10">
        <f>SUM(E26,H26,K26)</f>
        <v>0</v>
      </c>
    </row>
    <row r="27" spans="1:26" ht="15.75" x14ac:dyDescent="0.25">
      <c r="A27" s="10" t="s">
        <v>31</v>
      </c>
      <c r="O27" s="10" t="str">
        <f t="shared" si="0"/>
        <v/>
      </c>
      <c r="P27" s="12">
        <f t="shared" si="1"/>
        <v>0</v>
      </c>
      <c r="Q27" s="23">
        <f t="shared" si="2"/>
        <v>0</v>
      </c>
      <c r="S27" s="10">
        <f>SUM(E27,H27,K27)</f>
        <v>0</v>
      </c>
    </row>
    <row r="28" spans="1:26" s="24" customFormat="1" ht="15.75" x14ac:dyDescent="0.25"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10" t="s">
        <v>32</v>
      </c>
      <c r="B29" s="10" t="s">
        <v>870</v>
      </c>
      <c r="D29" s="10" t="s">
        <v>871</v>
      </c>
      <c r="E29" s="13">
        <v>2</v>
      </c>
      <c r="F29" s="2" t="s">
        <v>191</v>
      </c>
      <c r="G29" s="3">
        <v>23</v>
      </c>
      <c r="H29" s="4">
        <v>4</v>
      </c>
      <c r="I29" s="5" t="s">
        <v>179</v>
      </c>
      <c r="J29" s="6">
        <v>19</v>
      </c>
      <c r="K29" s="7">
        <v>4</v>
      </c>
      <c r="L29" s="8" t="s">
        <v>179</v>
      </c>
      <c r="M29" s="9">
        <v>19</v>
      </c>
      <c r="O29" s="10" t="str">
        <f t="shared" si="0"/>
        <v/>
      </c>
      <c r="P29" s="12">
        <f t="shared" si="1"/>
        <v>61</v>
      </c>
      <c r="Q29" s="23">
        <f t="shared" si="2"/>
        <v>1</v>
      </c>
      <c r="S29" s="10">
        <f>SUM(E29,H29,K29)</f>
        <v>10</v>
      </c>
      <c r="W29" s="10">
        <f>SUM(P29,P31,P30,P32,-Z29)</f>
        <v>182</v>
      </c>
      <c r="Z29" s="10">
        <f>MIN(P29:P32)</f>
        <v>0</v>
      </c>
    </row>
    <row r="30" spans="1:26" ht="15.75" x14ac:dyDescent="0.25">
      <c r="A30" s="10" t="s">
        <v>33</v>
      </c>
      <c r="B30" s="10" t="s">
        <v>872</v>
      </c>
      <c r="D30" s="10" t="s">
        <v>873</v>
      </c>
      <c r="E30" s="13">
        <v>4</v>
      </c>
      <c r="F30" s="2" t="s">
        <v>179</v>
      </c>
      <c r="G30" s="3">
        <v>19</v>
      </c>
      <c r="H30" s="4">
        <v>4</v>
      </c>
      <c r="I30" s="5" t="s">
        <v>179</v>
      </c>
      <c r="J30" s="6">
        <v>16</v>
      </c>
      <c r="K30" s="7">
        <v>4</v>
      </c>
      <c r="L30" s="8" t="s">
        <v>179</v>
      </c>
      <c r="M30" s="9">
        <v>16</v>
      </c>
      <c r="O30" s="10" t="str">
        <f t="shared" si="0"/>
        <v/>
      </c>
      <c r="P30" s="12">
        <f t="shared" si="1"/>
        <v>51</v>
      </c>
      <c r="Q30" s="23">
        <f t="shared" si="2"/>
        <v>0</v>
      </c>
      <c r="S30" s="10">
        <f>SUM(E30,H30,K30)</f>
        <v>12</v>
      </c>
    </row>
    <row r="31" spans="1:26" ht="15.75" x14ac:dyDescent="0.25">
      <c r="A31" s="10" t="s">
        <v>34</v>
      </c>
      <c r="B31" s="10" t="s">
        <v>874</v>
      </c>
      <c r="D31" s="10" t="s">
        <v>875</v>
      </c>
      <c r="E31" s="13">
        <v>4</v>
      </c>
      <c r="F31" s="2" t="s">
        <v>191</v>
      </c>
      <c r="G31" s="3">
        <v>21</v>
      </c>
      <c r="H31" s="4">
        <v>2</v>
      </c>
      <c r="I31" s="5" t="s">
        <v>191</v>
      </c>
      <c r="J31" s="6">
        <v>25</v>
      </c>
      <c r="K31" s="7">
        <v>1</v>
      </c>
      <c r="L31" s="8" t="s">
        <v>191</v>
      </c>
      <c r="M31" s="9">
        <v>24</v>
      </c>
      <c r="O31" s="10" t="str">
        <f t="shared" si="0"/>
        <v/>
      </c>
      <c r="P31" s="12">
        <f t="shared" si="1"/>
        <v>70</v>
      </c>
      <c r="Q31" s="23">
        <f t="shared" si="2"/>
        <v>3</v>
      </c>
      <c r="R31" s="10" t="s">
        <v>1146</v>
      </c>
      <c r="S31" s="10">
        <f>SUM(E31,H31,K31)</f>
        <v>7</v>
      </c>
      <c r="T31" s="10" t="s">
        <v>1149</v>
      </c>
    </row>
    <row r="32" spans="1:26" ht="15.75" x14ac:dyDescent="0.25">
      <c r="A32" s="10" t="s">
        <v>35</v>
      </c>
      <c r="O32" s="10" t="str">
        <f t="shared" si="0"/>
        <v/>
      </c>
      <c r="P32" s="12">
        <f t="shared" si="1"/>
        <v>0</v>
      </c>
      <c r="Q32" s="23">
        <f t="shared" si="2"/>
        <v>0</v>
      </c>
      <c r="S32" s="10">
        <f>SUM(E32,H32,K32)</f>
        <v>0</v>
      </c>
    </row>
    <row r="33" spans="1:26" s="24" customFormat="1" ht="15.75" x14ac:dyDescent="0.25"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10" t="s">
        <v>36</v>
      </c>
      <c r="O34" s="10" t="str">
        <f t="shared" si="0"/>
        <v/>
      </c>
      <c r="P34" s="12">
        <f t="shared" si="1"/>
        <v>0</v>
      </c>
      <c r="Q34" s="23">
        <f t="shared" si="2"/>
        <v>0</v>
      </c>
      <c r="S34" s="10">
        <f>SUM(E34,H34,K34)</f>
        <v>0</v>
      </c>
      <c r="W34" s="10">
        <f>SUM(P34,P36,P35,P37,-Z34)</f>
        <v>0</v>
      </c>
      <c r="Z34" s="10">
        <f>MIN(P34:P37)</f>
        <v>0</v>
      </c>
    </row>
    <row r="35" spans="1:26" ht="15.75" x14ac:dyDescent="0.25">
      <c r="A35" s="10" t="s">
        <v>37</v>
      </c>
      <c r="O35" s="10" t="str">
        <f t="shared" si="0"/>
        <v/>
      </c>
      <c r="P35" s="12">
        <f t="shared" si="1"/>
        <v>0</v>
      </c>
      <c r="Q35" s="23">
        <f t="shared" si="2"/>
        <v>0</v>
      </c>
      <c r="S35" s="10">
        <f>SUM(E35,H35,K35)</f>
        <v>0</v>
      </c>
    </row>
    <row r="36" spans="1:26" ht="15.75" x14ac:dyDescent="0.25">
      <c r="A36" s="10" t="s">
        <v>38</v>
      </c>
      <c r="O36" s="10" t="str">
        <f t="shared" si="0"/>
        <v/>
      </c>
      <c r="P36" s="12">
        <f t="shared" si="1"/>
        <v>0</v>
      </c>
      <c r="Q36" s="23">
        <f t="shared" si="2"/>
        <v>0</v>
      </c>
      <c r="S36" s="10">
        <f>SUM(E36,H36,K36)</f>
        <v>0</v>
      </c>
    </row>
    <row r="37" spans="1:26" ht="15.75" x14ac:dyDescent="0.25">
      <c r="A37" s="10" t="s">
        <v>39</v>
      </c>
      <c r="O37" s="10" t="str">
        <f t="shared" si="0"/>
        <v/>
      </c>
      <c r="P37" s="12">
        <f t="shared" si="1"/>
        <v>0</v>
      </c>
      <c r="Q37" s="23">
        <f t="shared" si="2"/>
        <v>0</v>
      </c>
      <c r="S37" s="10">
        <f>SUM(E37,H37,K37)</f>
        <v>0</v>
      </c>
    </row>
    <row r="38" spans="1:26" s="24" customFormat="1" ht="15.75" x14ac:dyDescent="0.25"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10" t="s">
        <v>40</v>
      </c>
      <c r="O39" s="10" t="str">
        <f t="shared" si="0"/>
        <v/>
      </c>
      <c r="P39" s="12">
        <f t="shared" si="1"/>
        <v>0</v>
      </c>
      <c r="Q39" s="23">
        <f t="shared" si="2"/>
        <v>0</v>
      </c>
      <c r="S39" s="10">
        <f>SUM(E39,H39,K39)</f>
        <v>0</v>
      </c>
      <c r="W39" s="10">
        <f>SUM(P39,P41,P40,P42,-Z39)</f>
        <v>0</v>
      </c>
      <c r="Z39" s="10">
        <f>MIN(P39:P42)</f>
        <v>0</v>
      </c>
    </row>
    <row r="40" spans="1:26" ht="15.75" x14ac:dyDescent="0.25">
      <c r="A40" s="10" t="s">
        <v>41</v>
      </c>
      <c r="O40" s="10" t="str">
        <f t="shared" si="0"/>
        <v/>
      </c>
      <c r="P40" s="12">
        <f t="shared" si="1"/>
        <v>0</v>
      </c>
      <c r="Q40" s="23">
        <f t="shared" si="2"/>
        <v>0</v>
      </c>
      <c r="S40" s="10">
        <f>SUM(E40,H40,K40)</f>
        <v>0</v>
      </c>
    </row>
    <row r="41" spans="1:26" ht="15.75" x14ac:dyDescent="0.25">
      <c r="A41" s="10" t="s">
        <v>42</v>
      </c>
      <c r="O41" s="10" t="str">
        <f t="shared" si="0"/>
        <v/>
      </c>
      <c r="P41" s="12">
        <f t="shared" si="1"/>
        <v>0</v>
      </c>
      <c r="Q41" s="23">
        <f t="shared" si="2"/>
        <v>0</v>
      </c>
      <c r="S41" s="10">
        <f>SUM(E41,H41,K41)</f>
        <v>0</v>
      </c>
    </row>
    <row r="42" spans="1:26" ht="15.75" x14ac:dyDescent="0.25">
      <c r="A42" s="10" t="s">
        <v>43</v>
      </c>
      <c r="O42" s="10" t="str">
        <f t="shared" si="0"/>
        <v/>
      </c>
      <c r="P42" s="12">
        <f t="shared" si="1"/>
        <v>0</v>
      </c>
      <c r="Q42" s="23">
        <f t="shared" si="2"/>
        <v>0</v>
      </c>
      <c r="S42" s="10">
        <f>SUM(E42,H42,K42)</f>
        <v>0</v>
      </c>
    </row>
    <row r="43" spans="1:26" s="24" customFormat="1" ht="15.75" x14ac:dyDescent="0.25"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10" t="s">
        <v>44</v>
      </c>
      <c r="O44" s="10" t="str">
        <f t="shared" si="0"/>
        <v/>
      </c>
      <c r="P44" s="12">
        <f t="shared" si="1"/>
        <v>0</v>
      </c>
      <c r="Q44" s="23">
        <f t="shared" si="2"/>
        <v>0</v>
      </c>
      <c r="S44" s="10">
        <f>SUM(E44,H44,K44)</f>
        <v>0</v>
      </c>
      <c r="W44" s="10">
        <f>SUM(P44,P46,P45,P47,-Z44)</f>
        <v>0</v>
      </c>
      <c r="Z44" s="10">
        <f>MIN(P44:P47)</f>
        <v>0</v>
      </c>
    </row>
    <row r="45" spans="1:26" ht="15.75" x14ac:dyDescent="0.25">
      <c r="A45" s="10" t="s">
        <v>45</v>
      </c>
      <c r="O45" s="10" t="str">
        <f t="shared" si="0"/>
        <v/>
      </c>
      <c r="P45" s="12">
        <f t="shared" si="1"/>
        <v>0</v>
      </c>
      <c r="Q45" s="23">
        <f t="shared" si="2"/>
        <v>0</v>
      </c>
      <c r="S45" s="10">
        <f>SUM(E45,H45,K45)</f>
        <v>0</v>
      </c>
    </row>
    <row r="46" spans="1:26" ht="15.75" x14ac:dyDescent="0.25">
      <c r="A46" s="10" t="s">
        <v>46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10" t="s">
        <v>47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10" t="s">
        <v>48</v>
      </c>
      <c r="O49" s="10" t="str">
        <f t="shared" si="0"/>
        <v/>
      </c>
      <c r="P49" s="12">
        <f t="shared" si="1"/>
        <v>0</v>
      </c>
      <c r="Q49" s="23">
        <f t="shared" si="2"/>
        <v>0</v>
      </c>
      <c r="S49" s="10">
        <f>SUM(E49,H49,K49)</f>
        <v>0</v>
      </c>
      <c r="W49" s="10">
        <f>SUM(P49,P51,P50,P52,-Z49)</f>
        <v>0</v>
      </c>
      <c r="Z49" s="10">
        <f>MIN(P49:P52)</f>
        <v>0</v>
      </c>
    </row>
    <row r="50" spans="1:26" ht="15.75" x14ac:dyDescent="0.25">
      <c r="A50" s="10" t="s">
        <v>49</v>
      </c>
      <c r="O50" s="10" t="str">
        <f t="shared" si="0"/>
        <v/>
      </c>
      <c r="P50" s="12">
        <f t="shared" si="1"/>
        <v>0</v>
      </c>
      <c r="Q50" s="23">
        <f t="shared" si="2"/>
        <v>0</v>
      </c>
      <c r="S50" s="10">
        <f>SUM(E50,H50,K50)</f>
        <v>0</v>
      </c>
    </row>
    <row r="51" spans="1:26" ht="15.75" x14ac:dyDescent="0.25">
      <c r="A51" s="10" t="s">
        <v>50</v>
      </c>
      <c r="O51" s="10" t="str">
        <f t="shared" si="0"/>
        <v/>
      </c>
      <c r="P51" s="12">
        <f t="shared" si="1"/>
        <v>0</v>
      </c>
      <c r="Q51" s="23">
        <f t="shared" si="2"/>
        <v>0</v>
      </c>
      <c r="S51" s="10">
        <f>SUM(E51,H51,K51)</f>
        <v>0</v>
      </c>
    </row>
    <row r="52" spans="1:26" ht="15.75" x14ac:dyDescent="0.25">
      <c r="A52" s="10" t="s">
        <v>51</v>
      </c>
      <c r="O52" s="10" t="str">
        <f t="shared" si="0"/>
        <v/>
      </c>
      <c r="P52" s="12">
        <f t="shared" si="1"/>
        <v>0</v>
      </c>
      <c r="Q52" s="23">
        <f t="shared" si="2"/>
        <v>0</v>
      </c>
      <c r="S52" s="10">
        <f>SUM(E52,H52,K52)</f>
        <v>0</v>
      </c>
    </row>
    <row r="53" spans="1:26" s="24" customFormat="1" ht="15.75" x14ac:dyDescent="0.25"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10" t="s">
        <v>52</v>
      </c>
      <c r="O54" s="10" t="str">
        <f t="shared" si="0"/>
        <v/>
      </c>
      <c r="P54" s="12">
        <f t="shared" si="1"/>
        <v>0</v>
      </c>
      <c r="Q54" s="23">
        <f t="shared" si="2"/>
        <v>0</v>
      </c>
      <c r="S54" s="10">
        <f>SUM(E54,H54,K54)</f>
        <v>0</v>
      </c>
      <c r="W54" s="10">
        <f>SUM(P54,P56,P55,P57,-Z54)</f>
        <v>0</v>
      </c>
      <c r="Z54" s="10">
        <f>MIN(P54:P57)</f>
        <v>0</v>
      </c>
    </row>
    <row r="55" spans="1:26" ht="15.75" x14ac:dyDescent="0.25">
      <c r="A55" s="10" t="s">
        <v>53</v>
      </c>
      <c r="O55" s="10" t="str">
        <f t="shared" si="0"/>
        <v/>
      </c>
      <c r="P55" s="12">
        <f t="shared" si="1"/>
        <v>0</v>
      </c>
      <c r="Q55" s="23">
        <f t="shared" si="2"/>
        <v>0</v>
      </c>
      <c r="S55" s="10">
        <f>SUM(E55,H55,K55)</f>
        <v>0</v>
      </c>
    </row>
    <row r="56" spans="1:26" ht="15.75" x14ac:dyDescent="0.25">
      <c r="A56" s="10" t="s">
        <v>54</v>
      </c>
      <c r="O56" s="10" t="str">
        <f t="shared" si="0"/>
        <v/>
      </c>
      <c r="P56" s="12">
        <f t="shared" si="1"/>
        <v>0</v>
      </c>
      <c r="Q56" s="23">
        <f t="shared" si="2"/>
        <v>0</v>
      </c>
      <c r="S56" s="10">
        <f>SUM(E56,H56,K56)</f>
        <v>0</v>
      </c>
    </row>
    <row r="57" spans="1:26" ht="15.75" x14ac:dyDescent="0.25">
      <c r="A57" s="10" t="s">
        <v>55</v>
      </c>
      <c r="O57" s="10" t="str">
        <f t="shared" si="0"/>
        <v/>
      </c>
      <c r="P57" s="12">
        <f t="shared" si="1"/>
        <v>0</v>
      </c>
      <c r="Q57" s="23">
        <f t="shared" si="2"/>
        <v>0</v>
      </c>
      <c r="S57" s="10">
        <f>SUM(E57,H57,K57)</f>
        <v>0</v>
      </c>
    </row>
    <row r="58" spans="1:26" s="24" customFormat="1" ht="15.75" x14ac:dyDescent="0.25"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10" t="s">
        <v>56</v>
      </c>
      <c r="B59" s="10" t="s">
        <v>1111</v>
      </c>
      <c r="O59" s="10" t="str">
        <f t="shared" si="0"/>
        <v/>
      </c>
      <c r="P59" s="12">
        <f t="shared" si="1"/>
        <v>0</v>
      </c>
      <c r="Q59" s="23">
        <f t="shared" si="2"/>
        <v>0</v>
      </c>
      <c r="S59" s="10">
        <f>SUM(E59,H59,K59)</f>
        <v>0</v>
      </c>
      <c r="W59" s="10">
        <f>SUM(P59,P61,P60,P62,-Z59)</f>
        <v>0</v>
      </c>
      <c r="Z59" s="10">
        <f>MIN(P59:P62)</f>
        <v>0</v>
      </c>
    </row>
    <row r="60" spans="1:26" ht="15.75" x14ac:dyDescent="0.25">
      <c r="A60" s="10" t="s">
        <v>57</v>
      </c>
      <c r="O60" s="10" t="str">
        <f t="shared" si="0"/>
        <v/>
      </c>
      <c r="P60" s="12">
        <f t="shared" si="1"/>
        <v>0</v>
      </c>
      <c r="Q60" s="23">
        <f t="shared" si="2"/>
        <v>0</v>
      </c>
      <c r="S60" s="10">
        <f>SUM(E60,H60,K60)</f>
        <v>0</v>
      </c>
    </row>
    <row r="61" spans="1:26" ht="15.75" x14ac:dyDescent="0.25">
      <c r="A61" s="10" t="s">
        <v>58</v>
      </c>
      <c r="O61" s="10" t="str">
        <f t="shared" si="0"/>
        <v/>
      </c>
      <c r="P61" s="12">
        <f t="shared" si="1"/>
        <v>0</v>
      </c>
      <c r="Q61" s="23">
        <f t="shared" si="2"/>
        <v>0</v>
      </c>
      <c r="S61" s="10">
        <f>SUM(E61,H61,K61)</f>
        <v>0</v>
      </c>
    </row>
    <row r="62" spans="1:26" ht="15.75" x14ac:dyDescent="0.25">
      <c r="A62" s="10" t="s">
        <v>59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F63" s="45"/>
      <c r="G63" s="46"/>
      <c r="I63" s="45"/>
      <c r="J63" s="46"/>
      <c r="L63" s="45"/>
      <c r="M63" s="46"/>
      <c r="P63" s="47"/>
      <c r="Q63" s="48"/>
    </row>
    <row r="64" spans="1:26" s="29" customFormat="1" ht="15.75" x14ac:dyDescent="0.25">
      <c r="A64" s="29" t="s">
        <v>60</v>
      </c>
      <c r="E64" s="30"/>
      <c r="F64" s="31"/>
      <c r="G64" s="32"/>
      <c r="H64" s="33"/>
      <c r="I64" s="34"/>
      <c r="J64" s="35"/>
      <c r="K64" s="36"/>
      <c r="L64" s="37"/>
      <c r="M64" s="38"/>
      <c r="O64" s="29" t="str">
        <f t="shared" si="0"/>
        <v/>
      </c>
      <c r="P64" s="39">
        <f t="shared" si="1"/>
        <v>0</v>
      </c>
      <c r="Q64" s="40">
        <f t="shared" si="2"/>
        <v>0</v>
      </c>
      <c r="S64" s="29">
        <f>SUM(E64,H64,K64)</f>
        <v>0</v>
      </c>
      <c r="W64" s="29">
        <f>SUM(P64,P66,P65,P67,-Z64)</f>
        <v>0</v>
      </c>
      <c r="Z64" s="29">
        <f>MIN(P64:P67)</f>
        <v>0</v>
      </c>
    </row>
    <row r="65" spans="1:26" ht="15.75" x14ac:dyDescent="0.25">
      <c r="A65" s="10" t="s">
        <v>61</v>
      </c>
      <c r="O65" s="10" t="str">
        <f t="shared" si="0"/>
        <v/>
      </c>
      <c r="P65" s="12">
        <f t="shared" si="1"/>
        <v>0</v>
      </c>
      <c r="Q65" s="23">
        <f t="shared" si="2"/>
        <v>0</v>
      </c>
      <c r="S65" s="10">
        <f>SUM(E65,H65,K65)</f>
        <v>0</v>
      </c>
    </row>
    <row r="66" spans="1:26" ht="15.75" x14ac:dyDescent="0.25">
      <c r="A66" s="10" t="s">
        <v>62</v>
      </c>
      <c r="O66" s="10" t="str">
        <f t="shared" si="0"/>
        <v/>
      </c>
      <c r="P66" s="12">
        <f t="shared" si="1"/>
        <v>0</v>
      </c>
      <c r="Q66" s="23">
        <f t="shared" si="2"/>
        <v>0</v>
      </c>
      <c r="S66" s="10">
        <f>SUM(E66,H66,K66)</f>
        <v>0</v>
      </c>
    </row>
    <row r="67" spans="1:26" ht="15.75" x14ac:dyDescent="0.25">
      <c r="A67" s="10" t="s">
        <v>63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F68" s="45"/>
      <c r="G68" s="46"/>
      <c r="I68" s="45"/>
      <c r="J68" s="46"/>
      <c r="L68" s="45"/>
      <c r="M68" s="46"/>
      <c r="P68" s="47"/>
      <c r="Q68" s="48"/>
    </row>
    <row r="69" spans="1:26" s="29" customFormat="1" ht="15.75" x14ac:dyDescent="0.25">
      <c r="A69" s="29" t="s">
        <v>64</v>
      </c>
      <c r="E69" s="30"/>
      <c r="F69" s="31"/>
      <c r="G69" s="32"/>
      <c r="H69" s="33"/>
      <c r="I69" s="34"/>
      <c r="J69" s="35"/>
      <c r="K69" s="36"/>
      <c r="L69" s="37"/>
      <c r="M69" s="38"/>
      <c r="O69" s="29" t="str">
        <f t="shared" ref="O69:O132" si="3">IF(N69="1violation",-7*1,IF(N69="2violations",-7*2,IF(N69="3violations",-7*3,IF(N69="",""))))</f>
        <v/>
      </c>
      <c r="P69" s="39">
        <f t="shared" ref="P69:P132" si="4">SUM(G69,J69,M69,O69)</f>
        <v>0</v>
      </c>
      <c r="Q69" s="40">
        <f t="shared" ref="Q69:Q132" si="5">IF(F69="S",1*1)+IF(I69="S",1*1)+IF(L69="S",1*1)</f>
        <v>0</v>
      </c>
      <c r="S69" s="29">
        <f>SUM(E69,H69,K69)</f>
        <v>0</v>
      </c>
      <c r="W69" s="29">
        <f>SUM(P69,P71,P70,P72,-Z69)</f>
        <v>0</v>
      </c>
      <c r="Z69" s="29">
        <f>MIN(P69:P72)</f>
        <v>0</v>
      </c>
    </row>
    <row r="70" spans="1:26" ht="15.75" x14ac:dyDescent="0.25">
      <c r="A70" s="10" t="s">
        <v>65</v>
      </c>
      <c r="O70" s="10" t="str">
        <f t="shared" si="3"/>
        <v/>
      </c>
      <c r="P70" s="12">
        <f t="shared" si="4"/>
        <v>0</v>
      </c>
      <c r="Q70" s="23">
        <f t="shared" si="5"/>
        <v>0</v>
      </c>
      <c r="S70" s="10">
        <f>SUM(E70,H70,K70)</f>
        <v>0</v>
      </c>
    </row>
    <row r="71" spans="1:26" ht="15.75" x14ac:dyDescent="0.25">
      <c r="A71" s="10" t="s">
        <v>66</v>
      </c>
      <c r="O71" s="10" t="str">
        <f t="shared" si="3"/>
        <v/>
      </c>
      <c r="P71" s="12">
        <f t="shared" si="4"/>
        <v>0</v>
      </c>
      <c r="Q71" s="23">
        <f t="shared" si="5"/>
        <v>0</v>
      </c>
      <c r="S71" s="10">
        <f>SUM(E71,H71,K71)</f>
        <v>0</v>
      </c>
    </row>
    <row r="72" spans="1:26" ht="15.75" x14ac:dyDescent="0.25">
      <c r="A72" s="10" t="s">
        <v>67</v>
      </c>
      <c r="O72" s="10" t="str">
        <f t="shared" si="3"/>
        <v/>
      </c>
      <c r="P72" s="12">
        <f t="shared" si="4"/>
        <v>0</v>
      </c>
      <c r="Q72" s="23">
        <f t="shared" si="5"/>
        <v>0</v>
      </c>
      <c r="S72" s="10">
        <f>SUM(E72,H72,K72)</f>
        <v>0</v>
      </c>
    </row>
    <row r="73" spans="1:26" s="44" customFormat="1" ht="15.75" x14ac:dyDescent="0.25">
      <c r="F73" s="45"/>
      <c r="G73" s="46"/>
      <c r="I73" s="45"/>
      <c r="J73" s="46"/>
      <c r="L73" s="45"/>
      <c r="M73" s="46"/>
      <c r="P73" s="47"/>
      <c r="Q73" s="48"/>
    </row>
    <row r="74" spans="1:26" s="29" customFormat="1" ht="15.75" x14ac:dyDescent="0.25">
      <c r="A74" s="29" t="s">
        <v>68</v>
      </c>
      <c r="E74" s="30"/>
      <c r="F74" s="31"/>
      <c r="G74" s="32"/>
      <c r="H74" s="33"/>
      <c r="I74" s="34"/>
      <c r="J74" s="35"/>
      <c r="K74" s="36"/>
      <c r="L74" s="37"/>
      <c r="M74" s="38"/>
      <c r="O74" s="29" t="str">
        <f t="shared" si="3"/>
        <v/>
      </c>
      <c r="P74" s="39">
        <f t="shared" si="4"/>
        <v>0</v>
      </c>
      <c r="Q74" s="40">
        <f t="shared" si="5"/>
        <v>0</v>
      </c>
      <c r="S74" s="29">
        <f>SUM(E74,H74,K74)</f>
        <v>0</v>
      </c>
      <c r="W74" s="29">
        <f>SUM(P74,P76,P75,P77,-Z74)</f>
        <v>0</v>
      </c>
      <c r="Z74" s="29">
        <f>MIN(P74:P77)</f>
        <v>0</v>
      </c>
    </row>
    <row r="75" spans="1:26" ht="15.75" x14ac:dyDescent="0.25">
      <c r="A75" s="10" t="s">
        <v>69</v>
      </c>
      <c r="O75" s="10" t="str">
        <f t="shared" si="3"/>
        <v/>
      </c>
      <c r="P75" s="12">
        <f t="shared" si="4"/>
        <v>0</v>
      </c>
      <c r="Q75" s="23">
        <f t="shared" si="5"/>
        <v>0</v>
      </c>
      <c r="S75" s="10">
        <f>SUM(E75,H75,K75)</f>
        <v>0</v>
      </c>
    </row>
    <row r="76" spans="1:26" ht="15.75" x14ac:dyDescent="0.25">
      <c r="A76" s="10" t="s">
        <v>70</v>
      </c>
      <c r="O76" s="10" t="str">
        <f t="shared" si="3"/>
        <v/>
      </c>
      <c r="P76" s="12">
        <f t="shared" si="4"/>
        <v>0</v>
      </c>
      <c r="Q76" s="23">
        <f t="shared" si="5"/>
        <v>0</v>
      </c>
      <c r="S76" s="10">
        <f>SUM(E76,H76,K76)</f>
        <v>0</v>
      </c>
    </row>
    <row r="77" spans="1:26" ht="15.75" x14ac:dyDescent="0.25">
      <c r="A77" s="10" t="s">
        <v>71</v>
      </c>
      <c r="O77" s="10" t="str">
        <f t="shared" si="3"/>
        <v/>
      </c>
      <c r="P77" s="12">
        <f t="shared" si="4"/>
        <v>0</v>
      </c>
      <c r="Q77" s="23">
        <f t="shared" si="5"/>
        <v>0</v>
      </c>
      <c r="S77" s="10">
        <f>SUM(E77,H77,K77)</f>
        <v>0</v>
      </c>
    </row>
    <row r="78" spans="1:26" s="44" customFormat="1" ht="15.75" x14ac:dyDescent="0.25">
      <c r="F78" s="45"/>
      <c r="G78" s="46"/>
      <c r="I78" s="45"/>
      <c r="J78" s="46"/>
      <c r="L78" s="45"/>
      <c r="M78" s="46"/>
      <c r="P78" s="47"/>
      <c r="Q78" s="48"/>
    </row>
    <row r="79" spans="1:26" s="29" customFormat="1" ht="15.75" x14ac:dyDescent="0.25">
      <c r="A79" s="29" t="s">
        <v>72</v>
      </c>
      <c r="E79" s="30"/>
      <c r="F79" s="31"/>
      <c r="G79" s="32"/>
      <c r="H79" s="33"/>
      <c r="I79" s="34"/>
      <c r="J79" s="35"/>
      <c r="K79" s="36"/>
      <c r="L79" s="37"/>
      <c r="M79" s="38"/>
      <c r="O79" s="29" t="str">
        <f t="shared" si="3"/>
        <v/>
      </c>
      <c r="P79" s="39">
        <f t="shared" si="4"/>
        <v>0</v>
      </c>
      <c r="Q79" s="40">
        <f t="shared" si="5"/>
        <v>0</v>
      </c>
      <c r="S79" s="29">
        <f>SUM(E79,H79,K79)</f>
        <v>0</v>
      </c>
      <c r="W79" s="29">
        <f>SUM(P79,P81,P80,P82,-Z79)</f>
        <v>0</v>
      </c>
      <c r="Z79" s="29">
        <f>MIN(P79:P82)</f>
        <v>0</v>
      </c>
    </row>
    <row r="80" spans="1:26" ht="15.75" x14ac:dyDescent="0.25">
      <c r="A80" s="10" t="s">
        <v>73</v>
      </c>
      <c r="O80" s="10" t="str">
        <f t="shared" si="3"/>
        <v/>
      </c>
      <c r="P80" s="12">
        <f t="shared" si="4"/>
        <v>0</v>
      </c>
      <c r="Q80" s="23">
        <f t="shared" si="5"/>
        <v>0</v>
      </c>
      <c r="S80" s="10">
        <f>SUM(E80,H80,K80)</f>
        <v>0</v>
      </c>
    </row>
    <row r="81" spans="1:26" ht="15.75" x14ac:dyDescent="0.25">
      <c r="A81" s="10" t="s">
        <v>74</v>
      </c>
      <c r="O81" s="10" t="str">
        <f t="shared" si="3"/>
        <v/>
      </c>
      <c r="P81" s="12">
        <f t="shared" si="4"/>
        <v>0</v>
      </c>
      <c r="Q81" s="23">
        <f t="shared" si="5"/>
        <v>0</v>
      </c>
      <c r="S81" s="10">
        <f>SUM(E81,H81,K81)</f>
        <v>0</v>
      </c>
    </row>
    <row r="82" spans="1:26" ht="15.75" x14ac:dyDescent="0.25">
      <c r="A82" s="10" t="s">
        <v>75</v>
      </c>
      <c r="O82" s="10" t="str">
        <f t="shared" si="3"/>
        <v/>
      </c>
      <c r="P82" s="12">
        <f t="shared" si="4"/>
        <v>0</v>
      </c>
      <c r="Q82" s="23">
        <f t="shared" si="5"/>
        <v>0</v>
      </c>
      <c r="S82" s="10">
        <f>SUM(E82,H82,K82)</f>
        <v>0</v>
      </c>
    </row>
    <row r="83" spans="1:26" s="44" customFormat="1" ht="15.75" x14ac:dyDescent="0.25">
      <c r="F83" s="45"/>
      <c r="G83" s="46"/>
      <c r="I83" s="45"/>
      <c r="J83" s="46"/>
      <c r="L83" s="45"/>
      <c r="M83" s="46"/>
      <c r="P83" s="47"/>
      <c r="Q83" s="48"/>
    </row>
    <row r="84" spans="1:26" s="29" customFormat="1" ht="15.75" x14ac:dyDescent="0.25">
      <c r="A84" s="29" t="s">
        <v>76</v>
      </c>
      <c r="E84" s="30"/>
      <c r="F84" s="31"/>
      <c r="G84" s="32"/>
      <c r="H84" s="33"/>
      <c r="I84" s="34"/>
      <c r="J84" s="35"/>
      <c r="K84" s="36"/>
      <c r="L84" s="37"/>
      <c r="M84" s="38"/>
      <c r="O84" s="29" t="str">
        <f t="shared" si="3"/>
        <v/>
      </c>
      <c r="P84" s="39">
        <f t="shared" si="4"/>
        <v>0</v>
      </c>
      <c r="Q84" s="40">
        <f t="shared" si="5"/>
        <v>0</v>
      </c>
      <c r="S84" s="29">
        <f>SUM(E84,H84,K84)</f>
        <v>0</v>
      </c>
      <c r="W84" s="29">
        <f>SUM(P84,P86,P85,P87,-Z84)</f>
        <v>0</v>
      </c>
      <c r="Z84" s="29">
        <f>MIN(P84:P87)</f>
        <v>0</v>
      </c>
    </row>
    <row r="85" spans="1:26" ht="15.75" x14ac:dyDescent="0.25">
      <c r="A85" s="10" t="s">
        <v>77</v>
      </c>
      <c r="O85" s="10" t="str">
        <f t="shared" si="3"/>
        <v/>
      </c>
      <c r="P85" s="12">
        <f t="shared" si="4"/>
        <v>0</v>
      </c>
      <c r="Q85" s="23">
        <f t="shared" si="5"/>
        <v>0</v>
      </c>
      <c r="S85" s="10">
        <f>SUM(E85,H85,K85)</f>
        <v>0</v>
      </c>
    </row>
    <row r="86" spans="1:26" ht="15.75" x14ac:dyDescent="0.25">
      <c r="A86" s="10" t="s">
        <v>78</v>
      </c>
      <c r="O86" s="10" t="str">
        <f t="shared" si="3"/>
        <v/>
      </c>
      <c r="P86" s="12">
        <f t="shared" si="4"/>
        <v>0</v>
      </c>
      <c r="Q86" s="23">
        <f t="shared" si="5"/>
        <v>0</v>
      </c>
      <c r="S86" s="10">
        <f>SUM(E86,H86,K86)</f>
        <v>0</v>
      </c>
    </row>
    <row r="87" spans="1:26" ht="15.75" x14ac:dyDescent="0.25">
      <c r="A87" s="10" t="s">
        <v>79</v>
      </c>
      <c r="O87" s="10" t="str">
        <f t="shared" si="3"/>
        <v/>
      </c>
      <c r="P87" s="12">
        <f t="shared" si="4"/>
        <v>0</v>
      </c>
      <c r="Q87" s="23">
        <f t="shared" si="5"/>
        <v>0</v>
      </c>
      <c r="S87" s="10">
        <f>SUM(E87,H87,K87)</f>
        <v>0</v>
      </c>
    </row>
    <row r="88" spans="1:26" s="44" customFormat="1" ht="15.75" x14ac:dyDescent="0.25">
      <c r="F88" s="45"/>
      <c r="G88" s="46"/>
      <c r="I88" s="45"/>
      <c r="J88" s="46"/>
      <c r="L88" s="45"/>
      <c r="M88" s="46"/>
      <c r="P88" s="47"/>
      <c r="Q88" s="48"/>
    </row>
    <row r="89" spans="1:26" s="29" customFormat="1" ht="15.75" x14ac:dyDescent="0.25">
      <c r="A89" s="29" t="s">
        <v>80</v>
      </c>
      <c r="E89" s="30"/>
      <c r="F89" s="31"/>
      <c r="G89" s="32"/>
      <c r="H89" s="33"/>
      <c r="I89" s="34"/>
      <c r="J89" s="35"/>
      <c r="K89" s="36"/>
      <c r="L89" s="37"/>
      <c r="M89" s="38"/>
      <c r="O89" s="29" t="str">
        <f t="shared" si="3"/>
        <v/>
      </c>
      <c r="P89" s="39">
        <f t="shared" si="4"/>
        <v>0</v>
      </c>
      <c r="Q89" s="40">
        <f t="shared" si="5"/>
        <v>0</v>
      </c>
      <c r="S89" s="29">
        <f>SUM(E89,H89,K89)</f>
        <v>0</v>
      </c>
      <c r="W89" s="29">
        <f>SUM(P89,P91,P90,P92,-Z89)</f>
        <v>0</v>
      </c>
      <c r="Z89" s="29">
        <f>MIN(P89:P92)</f>
        <v>0</v>
      </c>
    </row>
    <row r="90" spans="1:26" ht="15.75" x14ac:dyDescent="0.25">
      <c r="A90" s="10" t="s">
        <v>81</v>
      </c>
      <c r="O90" s="10" t="str">
        <f t="shared" si="3"/>
        <v/>
      </c>
      <c r="P90" s="12">
        <f t="shared" si="4"/>
        <v>0</v>
      </c>
      <c r="Q90" s="23">
        <f t="shared" si="5"/>
        <v>0</v>
      </c>
      <c r="S90" s="10">
        <f>SUM(E90,H90,K90)</f>
        <v>0</v>
      </c>
    </row>
    <row r="91" spans="1:26" ht="15.75" x14ac:dyDescent="0.25">
      <c r="A91" s="10" t="s">
        <v>82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10" t="s">
        <v>83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F93" s="45"/>
      <c r="G93" s="46"/>
      <c r="I93" s="45"/>
      <c r="J93" s="46"/>
      <c r="L93" s="45"/>
      <c r="M93" s="46"/>
      <c r="P93" s="47"/>
      <c r="Q93" s="48"/>
    </row>
    <row r="94" spans="1:26" s="29" customFormat="1" ht="15.75" x14ac:dyDescent="0.25">
      <c r="A94" s="29" t="s">
        <v>84</v>
      </c>
      <c r="E94" s="30"/>
      <c r="F94" s="31"/>
      <c r="G94" s="32"/>
      <c r="H94" s="33"/>
      <c r="I94" s="34"/>
      <c r="J94" s="35"/>
      <c r="K94" s="36"/>
      <c r="L94" s="37"/>
      <c r="M94" s="38"/>
      <c r="O94" s="29" t="str">
        <f t="shared" si="3"/>
        <v/>
      </c>
      <c r="P94" s="39">
        <f t="shared" si="4"/>
        <v>0</v>
      </c>
      <c r="Q94" s="40">
        <f t="shared" si="5"/>
        <v>0</v>
      </c>
      <c r="S94" s="29">
        <f>SUM(E94,H94,K94)</f>
        <v>0</v>
      </c>
      <c r="W94" s="29">
        <f>SUM(P94,P96,P95,P97,-Z94)</f>
        <v>0</v>
      </c>
      <c r="Z94" s="29">
        <f>MIN(P94:P97)</f>
        <v>0</v>
      </c>
    </row>
    <row r="95" spans="1:26" ht="15.75" x14ac:dyDescent="0.25">
      <c r="A95" s="10" t="s">
        <v>85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10" t="s">
        <v>86</v>
      </c>
      <c r="O96" s="10" t="str">
        <f t="shared" si="3"/>
        <v/>
      </c>
      <c r="P96" s="12">
        <f t="shared" si="4"/>
        <v>0</v>
      </c>
      <c r="Q96" s="23">
        <f t="shared" si="5"/>
        <v>0</v>
      </c>
      <c r="S96" s="10">
        <f>SUM(E96,H96,K96)</f>
        <v>0</v>
      </c>
    </row>
    <row r="97" spans="1:26" ht="15.75" x14ac:dyDescent="0.25">
      <c r="A97" s="10" t="s">
        <v>87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F98" s="45"/>
      <c r="G98" s="46"/>
      <c r="I98" s="45"/>
      <c r="J98" s="46"/>
      <c r="L98" s="45"/>
      <c r="M98" s="46"/>
      <c r="P98" s="47"/>
      <c r="Q98" s="48"/>
    </row>
    <row r="99" spans="1:26" s="29" customFormat="1" ht="15.75" x14ac:dyDescent="0.25">
      <c r="A99" s="29" t="s">
        <v>88</v>
      </c>
      <c r="E99" s="30"/>
      <c r="F99" s="31"/>
      <c r="G99" s="32"/>
      <c r="H99" s="33"/>
      <c r="I99" s="34"/>
      <c r="J99" s="35"/>
      <c r="K99" s="36"/>
      <c r="L99" s="37"/>
      <c r="M99" s="38"/>
      <c r="O99" s="29" t="str">
        <f t="shared" si="3"/>
        <v/>
      </c>
      <c r="P99" s="39">
        <f t="shared" si="4"/>
        <v>0</v>
      </c>
      <c r="Q99" s="40">
        <f t="shared" si="5"/>
        <v>0</v>
      </c>
      <c r="S99" s="29">
        <f>SUM(E99,H99,K99)</f>
        <v>0</v>
      </c>
      <c r="W99" s="29">
        <f>SUM(P99,P101,P100,P102,-Z99)</f>
        <v>0</v>
      </c>
      <c r="Z99" s="29">
        <f>MIN(P99:P102)</f>
        <v>0</v>
      </c>
    </row>
    <row r="100" spans="1:26" ht="15.75" x14ac:dyDescent="0.25">
      <c r="A100" s="10" t="s">
        <v>89</v>
      </c>
      <c r="O100" s="10" t="str">
        <f t="shared" si="3"/>
        <v/>
      </c>
      <c r="P100" s="12">
        <f t="shared" si="4"/>
        <v>0</v>
      </c>
      <c r="Q100" s="23">
        <f t="shared" si="5"/>
        <v>0</v>
      </c>
      <c r="S100" s="10">
        <f>SUM(E100,H100,K100)</f>
        <v>0</v>
      </c>
    </row>
    <row r="101" spans="1:26" ht="15.75" x14ac:dyDescent="0.25">
      <c r="A101" s="10" t="s">
        <v>90</v>
      </c>
      <c r="O101" s="10" t="str">
        <f t="shared" si="3"/>
        <v/>
      </c>
      <c r="P101" s="12">
        <f t="shared" si="4"/>
        <v>0</v>
      </c>
      <c r="Q101" s="23">
        <f t="shared" si="5"/>
        <v>0</v>
      </c>
      <c r="S101" s="10">
        <f>SUM(E101,H101,K101)</f>
        <v>0</v>
      </c>
    </row>
    <row r="102" spans="1:26" ht="15.75" x14ac:dyDescent="0.25">
      <c r="A102" s="10" t="s">
        <v>91</v>
      </c>
      <c r="O102" s="10" t="str">
        <f t="shared" si="3"/>
        <v/>
      </c>
      <c r="P102" s="12">
        <f t="shared" si="4"/>
        <v>0</v>
      </c>
      <c r="Q102" s="23">
        <f t="shared" si="5"/>
        <v>0</v>
      </c>
      <c r="S102" s="10">
        <f>SUM(E102,H102,K102)</f>
        <v>0</v>
      </c>
    </row>
    <row r="103" spans="1:26" s="44" customFormat="1" ht="15.75" x14ac:dyDescent="0.25">
      <c r="F103" s="45"/>
      <c r="G103" s="46"/>
      <c r="I103" s="45"/>
      <c r="J103" s="46"/>
      <c r="L103" s="45"/>
      <c r="M103" s="46"/>
      <c r="P103" s="47"/>
      <c r="Q103" s="48"/>
    </row>
    <row r="104" spans="1:26" s="29" customFormat="1" ht="15.75" x14ac:dyDescent="0.25">
      <c r="A104" s="29" t="s">
        <v>92</v>
      </c>
      <c r="E104" s="30"/>
      <c r="F104" s="31"/>
      <c r="G104" s="32"/>
      <c r="H104" s="33"/>
      <c r="I104" s="34"/>
      <c r="J104" s="35"/>
      <c r="K104" s="36"/>
      <c r="L104" s="37"/>
      <c r="M104" s="38"/>
      <c r="O104" s="29" t="str">
        <f t="shared" si="3"/>
        <v/>
      </c>
      <c r="P104" s="39">
        <f t="shared" si="4"/>
        <v>0</v>
      </c>
      <c r="Q104" s="40">
        <f t="shared" si="5"/>
        <v>0</v>
      </c>
      <c r="S104" s="29">
        <f>SUM(E104,H104,K104)</f>
        <v>0</v>
      </c>
      <c r="W104" s="29">
        <f>SUM(P104,P106,P105,P107,-Z104)</f>
        <v>0</v>
      </c>
      <c r="Z104" s="29">
        <f>MIN(P104:P107)</f>
        <v>0</v>
      </c>
    </row>
    <row r="105" spans="1:26" ht="15.75" x14ac:dyDescent="0.25">
      <c r="A105" s="10" t="s">
        <v>93</v>
      </c>
      <c r="O105" s="10" t="str">
        <f t="shared" si="3"/>
        <v/>
      </c>
      <c r="P105" s="12">
        <f t="shared" si="4"/>
        <v>0</v>
      </c>
      <c r="Q105" s="23">
        <f t="shared" si="5"/>
        <v>0</v>
      </c>
      <c r="S105" s="10">
        <f>SUM(E105,H105,K105)</f>
        <v>0</v>
      </c>
    </row>
    <row r="106" spans="1:26" ht="15.75" x14ac:dyDescent="0.25">
      <c r="A106" s="10" t="s">
        <v>94</v>
      </c>
      <c r="O106" s="10" t="str">
        <f t="shared" si="3"/>
        <v/>
      </c>
      <c r="P106" s="12">
        <f t="shared" si="4"/>
        <v>0</v>
      </c>
      <c r="Q106" s="23">
        <f t="shared" si="5"/>
        <v>0</v>
      </c>
      <c r="S106" s="10">
        <f>SUM(E106,H106,K106)</f>
        <v>0</v>
      </c>
    </row>
    <row r="107" spans="1:26" ht="15.75" x14ac:dyDescent="0.25">
      <c r="A107" s="10" t="s">
        <v>95</v>
      </c>
      <c r="O107" s="10" t="str">
        <f t="shared" si="3"/>
        <v/>
      </c>
      <c r="P107" s="12">
        <f t="shared" si="4"/>
        <v>0</v>
      </c>
      <c r="Q107" s="23">
        <f t="shared" si="5"/>
        <v>0</v>
      </c>
      <c r="S107" s="10">
        <f>SUM(E107,H107,K107)</f>
        <v>0</v>
      </c>
    </row>
    <row r="108" spans="1:26" s="44" customFormat="1" ht="15.75" x14ac:dyDescent="0.25">
      <c r="F108" s="45"/>
      <c r="G108" s="46"/>
      <c r="I108" s="45"/>
      <c r="J108" s="46"/>
      <c r="L108" s="45"/>
      <c r="M108" s="46"/>
      <c r="P108" s="47"/>
      <c r="Q108" s="48"/>
    </row>
    <row r="109" spans="1:26" s="29" customFormat="1" ht="15.75" x14ac:dyDescent="0.25">
      <c r="A109" s="29" t="s">
        <v>96</v>
      </c>
      <c r="E109" s="30"/>
      <c r="F109" s="31"/>
      <c r="G109" s="32"/>
      <c r="H109" s="33"/>
      <c r="I109" s="34"/>
      <c r="J109" s="35"/>
      <c r="K109" s="36"/>
      <c r="L109" s="37"/>
      <c r="M109" s="38"/>
      <c r="O109" s="29" t="str">
        <f t="shared" si="3"/>
        <v/>
      </c>
      <c r="P109" s="39">
        <f t="shared" si="4"/>
        <v>0</v>
      </c>
      <c r="Q109" s="40">
        <f t="shared" si="5"/>
        <v>0</v>
      </c>
      <c r="S109" s="29">
        <f>SUM(E109,H109,K109)</f>
        <v>0</v>
      </c>
      <c r="W109" s="29">
        <f>SUM(P109,P111,P110,P112,-Z109)</f>
        <v>0</v>
      </c>
      <c r="Z109" s="29">
        <f>MIN(P109:P112)</f>
        <v>0</v>
      </c>
    </row>
    <row r="110" spans="1:26" ht="15.75" x14ac:dyDescent="0.25">
      <c r="A110" s="10" t="s">
        <v>97</v>
      </c>
      <c r="O110" s="10" t="str">
        <f t="shared" si="3"/>
        <v/>
      </c>
      <c r="P110" s="12">
        <f t="shared" si="4"/>
        <v>0</v>
      </c>
      <c r="Q110" s="23">
        <f t="shared" si="5"/>
        <v>0</v>
      </c>
      <c r="S110" s="10">
        <f>SUM(E110,H110,K110)</f>
        <v>0</v>
      </c>
    </row>
    <row r="111" spans="1:26" ht="15.75" x14ac:dyDescent="0.25">
      <c r="A111" s="10" t="s">
        <v>98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10" t="s">
        <v>99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F113" s="45"/>
      <c r="G113" s="46"/>
      <c r="I113" s="45"/>
      <c r="J113" s="46"/>
      <c r="L113" s="45"/>
      <c r="M113" s="46"/>
      <c r="P113" s="47"/>
      <c r="Q113" s="48"/>
    </row>
    <row r="114" spans="1:26" s="29" customFormat="1" ht="15.75" x14ac:dyDescent="0.25">
      <c r="A114" s="29" t="s">
        <v>100</v>
      </c>
      <c r="E114" s="30"/>
      <c r="F114" s="31"/>
      <c r="G114" s="32"/>
      <c r="H114" s="33"/>
      <c r="I114" s="34"/>
      <c r="J114" s="35"/>
      <c r="K114" s="36"/>
      <c r="L114" s="37"/>
      <c r="M114" s="38"/>
      <c r="O114" s="29" t="str">
        <f t="shared" si="3"/>
        <v/>
      </c>
      <c r="P114" s="39">
        <f t="shared" si="4"/>
        <v>0</v>
      </c>
      <c r="Q114" s="40">
        <f t="shared" si="5"/>
        <v>0</v>
      </c>
      <c r="S114" s="29">
        <f>SUM(E114,H114,K114)</f>
        <v>0</v>
      </c>
      <c r="W114" s="29">
        <f>SUM(P114,P116,P115,P117,-Z114)</f>
        <v>0</v>
      </c>
      <c r="Z114" s="29">
        <f>MIN(P114:P117)</f>
        <v>0</v>
      </c>
    </row>
    <row r="115" spans="1:26" ht="15.75" x14ac:dyDescent="0.25">
      <c r="A115" s="10" t="s">
        <v>101</v>
      </c>
      <c r="O115" s="10" t="str">
        <f t="shared" si="3"/>
        <v/>
      </c>
      <c r="P115" s="12">
        <f t="shared" si="4"/>
        <v>0</v>
      </c>
      <c r="Q115" s="23">
        <f t="shared" si="5"/>
        <v>0</v>
      </c>
      <c r="S115" s="10">
        <f>SUM(E115,H115,K115)</f>
        <v>0</v>
      </c>
    </row>
    <row r="116" spans="1:26" ht="15.75" x14ac:dyDescent="0.25">
      <c r="A116" s="10" t="s">
        <v>102</v>
      </c>
      <c r="O116" s="10" t="str">
        <f t="shared" si="3"/>
        <v/>
      </c>
      <c r="P116" s="12">
        <f t="shared" si="4"/>
        <v>0</v>
      </c>
      <c r="Q116" s="23">
        <f t="shared" si="5"/>
        <v>0</v>
      </c>
      <c r="S116" s="10">
        <f>SUM(E116,H116,K116)</f>
        <v>0</v>
      </c>
    </row>
    <row r="117" spans="1:26" ht="15.75" x14ac:dyDescent="0.25">
      <c r="A117" s="10" t="s">
        <v>103</v>
      </c>
      <c r="O117" s="10" t="str">
        <f t="shared" si="3"/>
        <v/>
      </c>
      <c r="P117" s="12">
        <f t="shared" si="4"/>
        <v>0</v>
      </c>
      <c r="Q117" s="23">
        <f t="shared" si="5"/>
        <v>0</v>
      </c>
      <c r="S117" s="10">
        <f>SUM(E117,H117,K117)</f>
        <v>0</v>
      </c>
    </row>
    <row r="118" spans="1:26" s="44" customFormat="1" ht="15.75" x14ac:dyDescent="0.25">
      <c r="F118" s="45"/>
      <c r="G118" s="46"/>
      <c r="I118" s="45"/>
      <c r="J118" s="46"/>
      <c r="L118" s="45"/>
      <c r="M118" s="46"/>
      <c r="P118" s="47"/>
      <c r="Q118" s="48"/>
    </row>
    <row r="119" spans="1:26" s="29" customFormat="1" ht="15.75" x14ac:dyDescent="0.25">
      <c r="A119" s="29" t="s">
        <v>104</v>
      </c>
      <c r="E119" s="30"/>
      <c r="F119" s="31"/>
      <c r="G119" s="32"/>
      <c r="H119" s="33"/>
      <c r="I119" s="34"/>
      <c r="J119" s="35"/>
      <c r="K119" s="36"/>
      <c r="L119" s="37"/>
      <c r="M119" s="38"/>
      <c r="O119" s="29" t="str">
        <f t="shared" si="3"/>
        <v/>
      </c>
      <c r="P119" s="39">
        <f t="shared" si="4"/>
        <v>0</v>
      </c>
      <c r="Q119" s="40">
        <f t="shared" si="5"/>
        <v>0</v>
      </c>
      <c r="S119" s="29">
        <f>SUM(E119,H119,K119)</f>
        <v>0</v>
      </c>
      <c r="W119" s="29">
        <f>SUM(P119,P121,P120,P122,-Z119)</f>
        <v>0</v>
      </c>
      <c r="Z119" s="29">
        <f>MIN(P119:P122)</f>
        <v>0</v>
      </c>
    </row>
    <row r="120" spans="1:26" ht="15.75" x14ac:dyDescent="0.25">
      <c r="A120" s="10" t="s">
        <v>105</v>
      </c>
      <c r="O120" s="10" t="str">
        <f t="shared" si="3"/>
        <v/>
      </c>
      <c r="P120" s="12">
        <f t="shared" si="4"/>
        <v>0</v>
      </c>
      <c r="Q120" s="23">
        <f t="shared" si="5"/>
        <v>0</v>
      </c>
      <c r="S120" s="10">
        <f>SUM(E120,H120,K120)</f>
        <v>0</v>
      </c>
    </row>
    <row r="121" spans="1:26" ht="15.75" x14ac:dyDescent="0.25">
      <c r="A121" s="10" t="s">
        <v>106</v>
      </c>
      <c r="O121" s="10" t="str">
        <f t="shared" si="3"/>
        <v/>
      </c>
      <c r="P121" s="12">
        <f t="shared" si="4"/>
        <v>0</v>
      </c>
      <c r="Q121" s="23">
        <f t="shared" si="5"/>
        <v>0</v>
      </c>
      <c r="S121" s="10">
        <f>SUM(E121,H121,K121)</f>
        <v>0</v>
      </c>
    </row>
    <row r="122" spans="1:26" ht="15.75" x14ac:dyDescent="0.25">
      <c r="A122" s="10" t="s">
        <v>107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F123" s="45"/>
      <c r="G123" s="46"/>
      <c r="I123" s="45"/>
      <c r="J123" s="46"/>
      <c r="L123" s="45"/>
      <c r="M123" s="46"/>
      <c r="P123" s="47"/>
      <c r="Q123" s="48"/>
    </row>
    <row r="124" spans="1:26" s="29" customFormat="1" ht="15.75" x14ac:dyDescent="0.25">
      <c r="A124" s="29" t="s">
        <v>108</v>
      </c>
      <c r="E124" s="30"/>
      <c r="F124" s="31"/>
      <c r="G124" s="32"/>
      <c r="H124" s="33"/>
      <c r="I124" s="34"/>
      <c r="J124" s="35"/>
      <c r="K124" s="36"/>
      <c r="L124" s="37"/>
      <c r="M124" s="38"/>
      <c r="O124" s="29" t="str">
        <f t="shared" si="3"/>
        <v/>
      </c>
      <c r="P124" s="39">
        <f t="shared" si="4"/>
        <v>0</v>
      </c>
      <c r="Q124" s="40">
        <f t="shared" si="5"/>
        <v>0</v>
      </c>
      <c r="S124" s="29">
        <f>SUM(E124,H124,K124)</f>
        <v>0</v>
      </c>
      <c r="W124" s="29">
        <f>SUM(P124,P126,P125,P127,-Z124)</f>
        <v>0</v>
      </c>
      <c r="Z124" s="29">
        <f>MIN(P124:P127)</f>
        <v>0</v>
      </c>
    </row>
    <row r="125" spans="1:26" ht="15.75" x14ac:dyDescent="0.25">
      <c r="A125" s="10" t="s">
        <v>109</v>
      </c>
      <c r="O125" s="10" t="str">
        <f t="shared" si="3"/>
        <v/>
      </c>
      <c r="P125" s="12">
        <f t="shared" si="4"/>
        <v>0</v>
      </c>
      <c r="Q125" s="23">
        <f t="shared" si="5"/>
        <v>0</v>
      </c>
      <c r="S125" s="10">
        <f>SUM(E125,H125,K125)</f>
        <v>0</v>
      </c>
    </row>
    <row r="126" spans="1:26" ht="15.75" x14ac:dyDescent="0.25">
      <c r="A126" s="10" t="s">
        <v>110</v>
      </c>
      <c r="O126" s="10" t="str">
        <f t="shared" si="3"/>
        <v/>
      </c>
      <c r="P126" s="12">
        <f t="shared" si="4"/>
        <v>0</v>
      </c>
      <c r="Q126" s="23">
        <f t="shared" si="5"/>
        <v>0</v>
      </c>
      <c r="S126" s="10">
        <f>SUM(E126,H126,K126)</f>
        <v>0</v>
      </c>
    </row>
    <row r="127" spans="1:26" ht="15.75" x14ac:dyDescent="0.25">
      <c r="A127" s="10" t="s">
        <v>111</v>
      </c>
      <c r="O127" s="10" t="str">
        <f t="shared" si="3"/>
        <v/>
      </c>
      <c r="P127" s="12">
        <f t="shared" si="4"/>
        <v>0</v>
      </c>
      <c r="Q127" s="23">
        <f t="shared" si="5"/>
        <v>0</v>
      </c>
      <c r="S127" s="10">
        <f>SUM(E127,H127,K127)</f>
        <v>0</v>
      </c>
    </row>
    <row r="128" spans="1:26" s="44" customFormat="1" ht="15.75" x14ac:dyDescent="0.25">
      <c r="F128" s="45"/>
      <c r="G128" s="46"/>
      <c r="I128" s="45"/>
      <c r="J128" s="46"/>
      <c r="L128" s="45"/>
      <c r="M128" s="46"/>
      <c r="P128" s="47"/>
      <c r="Q128" s="48"/>
    </row>
    <row r="129" spans="1:26" s="29" customFormat="1" ht="15.75" x14ac:dyDescent="0.25">
      <c r="A129" s="29" t="s">
        <v>112</v>
      </c>
      <c r="E129" s="30"/>
      <c r="F129" s="31"/>
      <c r="G129" s="32"/>
      <c r="H129" s="33"/>
      <c r="I129" s="34"/>
      <c r="J129" s="35"/>
      <c r="K129" s="36"/>
      <c r="L129" s="37"/>
      <c r="M129" s="38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10" t="s">
        <v>113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10" t="s">
        <v>114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10" t="s">
        <v>115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F133" s="45"/>
      <c r="G133" s="46"/>
      <c r="I133" s="45"/>
      <c r="J133" s="46"/>
      <c r="L133" s="45"/>
      <c r="M133" s="46"/>
      <c r="P133" s="47"/>
      <c r="Q133" s="48"/>
    </row>
    <row r="134" spans="1:26" s="29" customFormat="1" ht="15.75" x14ac:dyDescent="0.25">
      <c r="A134" s="29" t="s">
        <v>116</v>
      </c>
      <c r="E134" s="30"/>
      <c r="F134" s="31"/>
      <c r="G134" s="32"/>
      <c r="H134" s="33"/>
      <c r="I134" s="34"/>
      <c r="J134" s="35"/>
      <c r="K134" s="36"/>
      <c r="L134" s="37"/>
      <c r="M134" s="38"/>
      <c r="O134" s="29" t="str">
        <f t="shared" ref="O134:O152" si="6">IF(N134="1violation",-7*1,IF(N134="2violations",-7*2,IF(N134="3violations",-7*3,IF(N134="",""))))</f>
        <v/>
      </c>
      <c r="P134" s="39">
        <f t="shared" ref="P134:P152" si="7">SUM(G134,J134,M134,O134)</f>
        <v>0</v>
      </c>
      <c r="Q134" s="40">
        <f t="shared" ref="Q134:Q152" si="8">IF(F134="S",1*1)+IF(I134="S",1*1)+IF(L134="S",1*1)</f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10" t="s">
        <v>117</v>
      </c>
      <c r="O135" s="10" t="str">
        <f t="shared" si="6"/>
        <v/>
      </c>
      <c r="P135" s="12">
        <f t="shared" si="7"/>
        <v>0</v>
      </c>
      <c r="Q135" s="23">
        <f t="shared" si="8"/>
        <v>0</v>
      </c>
      <c r="S135" s="10">
        <f>SUM(E135,H135,K135)</f>
        <v>0</v>
      </c>
    </row>
    <row r="136" spans="1:26" ht="15.75" x14ac:dyDescent="0.25">
      <c r="A136" s="10" t="s">
        <v>118</v>
      </c>
      <c r="O136" s="10" t="str">
        <f t="shared" si="6"/>
        <v/>
      </c>
      <c r="P136" s="12">
        <f t="shared" si="7"/>
        <v>0</v>
      </c>
      <c r="Q136" s="23">
        <f t="shared" si="8"/>
        <v>0</v>
      </c>
      <c r="S136" s="10">
        <f>SUM(E136,H136,K136)</f>
        <v>0</v>
      </c>
    </row>
    <row r="137" spans="1:26" ht="15.75" x14ac:dyDescent="0.25">
      <c r="A137" s="10" t="s">
        <v>119</v>
      </c>
      <c r="O137" s="10" t="str">
        <f t="shared" si="6"/>
        <v/>
      </c>
      <c r="P137" s="12">
        <f t="shared" si="7"/>
        <v>0</v>
      </c>
      <c r="Q137" s="23">
        <f t="shared" si="8"/>
        <v>0</v>
      </c>
      <c r="S137" s="10">
        <f>SUM(E137,H137,K137)</f>
        <v>0</v>
      </c>
    </row>
    <row r="138" spans="1:26" s="44" customFormat="1" ht="15.75" x14ac:dyDescent="0.25">
      <c r="F138" s="45"/>
      <c r="G138" s="46"/>
      <c r="I138" s="45"/>
      <c r="J138" s="46"/>
      <c r="L138" s="45"/>
      <c r="M138" s="46"/>
      <c r="P138" s="47"/>
      <c r="Q138" s="48"/>
    </row>
    <row r="139" spans="1:26" s="29" customFormat="1" ht="15.75" x14ac:dyDescent="0.25">
      <c r="A139" s="29" t="s">
        <v>120</v>
      </c>
      <c r="E139" s="30"/>
      <c r="F139" s="31"/>
      <c r="G139" s="32"/>
      <c r="H139" s="33"/>
      <c r="I139" s="34"/>
      <c r="J139" s="35"/>
      <c r="K139" s="36"/>
      <c r="L139" s="37"/>
      <c r="M139" s="38"/>
      <c r="O139" s="29" t="str">
        <f t="shared" si="6"/>
        <v/>
      </c>
      <c r="P139" s="39">
        <f t="shared" si="7"/>
        <v>0</v>
      </c>
      <c r="Q139" s="40">
        <f t="shared" si="8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10" t="s">
        <v>121</v>
      </c>
      <c r="O140" s="10" t="str">
        <f t="shared" si="6"/>
        <v/>
      </c>
      <c r="P140" s="12">
        <f t="shared" si="7"/>
        <v>0</v>
      </c>
      <c r="Q140" s="23">
        <f t="shared" si="8"/>
        <v>0</v>
      </c>
      <c r="S140" s="10">
        <f>SUM(E140,H140,K140)</f>
        <v>0</v>
      </c>
    </row>
    <row r="141" spans="1:26" ht="15.75" x14ac:dyDescent="0.25">
      <c r="A141" s="10" t="s">
        <v>122</v>
      </c>
      <c r="O141" s="10" t="str">
        <f t="shared" si="6"/>
        <v/>
      </c>
      <c r="P141" s="12">
        <f t="shared" si="7"/>
        <v>0</v>
      </c>
      <c r="Q141" s="23">
        <f t="shared" si="8"/>
        <v>0</v>
      </c>
      <c r="S141" s="10">
        <f>SUM(E141,H141,K141)</f>
        <v>0</v>
      </c>
    </row>
    <row r="142" spans="1:26" ht="15.75" x14ac:dyDescent="0.25">
      <c r="A142" s="10" t="s">
        <v>123</v>
      </c>
      <c r="O142" s="10" t="str">
        <f t="shared" si="6"/>
        <v/>
      </c>
      <c r="P142" s="12">
        <f t="shared" si="7"/>
        <v>0</v>
      </c>
      <c r="Q142" s="23">
        <f t="shared" si="8"/>
        <v>0</v>
      </c>
      <c r="S142" s="10">
        <f>SUM(E142,H142,K142)</f>
        <v>0</v>
      </c>
    </row>
    <row r="143" spans="1:26" s="44" customFormat="1" ht="15.75" x14ac:dyDescent="0.25">
      <c r="F143" s="45"/>
      <c r="G143" s="46"/>
      <c r="I143" s="45"/>
      <c r="J143" s="46"/>
      <c r="L143" s="45"/>
      <c r="M143" s="46"/>
      <c r="P143" s="47"/>
      <c r="Q143" s="48"/>
    </row>
    <row r="144" spans="1:26" s="29" customFormat="1" ht="15.75" x14ac:dyDescent="0.25">
      <c r="A144" s="29" t="s">
        <v>124</v>
      </c>
      <c r="E144" s="30"/>
      <c r="F144" s="31"/>
      <c r="G144" s="32"/>
      <c r="H144" s="33"/>
      <c r="I144" s="34"/>
      <c r="J144" s="35"/>
      <c r="K144" s="36"/>
      <c r="L144" s="37"/>
      <c r="M144" s="38"/>
      <c r="O144" s="29" t="str">
        <f t="shared" si="6"/>
        <v/>
      </c>
      <c r="P144" s="39">
        <f t="shared" si="7"/>
        <v>0</v>
      </c>
      <c r="Q144" s="40">
        <f t="shared" si="8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10" t="s">
        <v>125</v>
      </c>
      <c r="O145" s="10" t="str">
        <f t="shared" si="6"/>
        <v/>
      </c>
      <c r="P145" s="12">
        <f t="shared" si="7"/>
        <v>0</v>
      </c>
      <c r="Q145" s="23">
        <f t="shared" si="8"/>
        <v>0</v>
      </c>
      <c r="S145" s="10">
        <f>SUM(E145,H145,K145)</f>
        <v>0</v>
      </c>
    </row>
    <row r="146" spans="1:26" ht="15.75" x14ac:dyDescent="0.25">
      <c r="A146" s="10" t="s">
        <v>126</v>
      </c>
      <c r="O146" s="10" t="str">
        <f t="shared" si="6"/>
        <v/>
      </c>
      <c r="P146" s="12">
        <f t="shared" si="7"/>
        <v>0</v>
      </c>
      <c r="Q146" s="23">
        <f t="shared" si="8"/>
        <v>0</v>
      </c>
      <c r="S146" s="10">
        <f>SUM(E146,H146,K146)</f>
        <v>0</v>
      </c>
    </row>
    <row r="147" spans="1:26" ht="15.75" x14ac:dyDescent="0.25">
      <c r="A147" s="10" t="s">
        <v>127</v>
      </c>
      <c r="O147" s="10" t="str">
        <f t="shared" si="6"/>
        <v/>
      </c>
      <c r="P147" s="12">
        <f t="shared" si="7"/>
        <v>0</v>
      </c>
      <c r="Q147" s="23">
        <f t="shared" si="8"/>
        <v>0</v>
      </c>
      <c r="S147" s="10">
        <f>SUM(E147,H147,K147)</f>
        <v>0</v>
      </c>
    </row>
    <row r="148" spans="1:26" s="44" customFormat="1" ht="15.75" x14ac:dyDescent="0.25">
      <c r="F148" s="45"/>
      <c r="G148" s="46"/>
      <c r="I148" s="45"/>
      <c r="J148" s="46"/>
      <c r="L148" s="45"/>
      <c r="M148" s="46"/>
      <c r="P148" s="47"/>
      <c r="Q148" s="48"/>
    </row>
    <row r="149" spans="1:26" s="29" customFormat="1" ht="15.75" x14ac:dyDescent="0.25">
      <c r="A149" s="29" t="s">
        <v>128</v>
      </c>
      <c r="E149" s="30"/>
      <c r="F149" s="31"/>
      <c r="G149" s="32"/>
      <c r="H149" s="33"/>
      <c r="I149" s="34"/>
      <c r="J149" s="35"/>
      <c r="K149" s="36"/>
      <c r="L149" s="37"/>
      <c r="M149" s="38"/>
      <c r="O149" s="29" t="str">
        <f t="shared" si="6"/>
        <v/>
      </c>
      <c r="P149" s="39">
        <f t="shared" si="7"/>
        <v>0</v>
      </c>
      <c r="Q149" s="40">
        <f t="shared" si="8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10" t="s">
        <v>129</v>
      </c>
      <c r="O150" s="10" t="str">
        <f t="shared" si="6"/>
        <v/>
      </c>
      <c r="P150" s="12">
        <f t="shared" si="7"/>
        <v>0</v>
      </c>
      <c r="Q150" s="23">
        <f t="shared" si="8"/>
        <v>0</v>
      </c>
      <c r="S150" s="10">
        <f>SUM(E150,H150,K150)</f>
        <v>0</v>
      </c>
    </row>
    <row r="151" spans="1:26" ht="15.75" x14ac:dyDescent="0.25">
      <c r="A151" s="10" t="s">
        <v>130</v>
      </c>
      <c r="O151" s="10" t="str">
        <f t="shared" si="6"/>
        <v/>
      </c>
      <c r="P151" s="12">
        <f t="shared" si="7"/>
        <v>0</v>
      </c>
      <c r="Q151" s="23">
        <f t="shared" si="8"/>
        <v>0</v>
      </c>
      <c r="S151" s="10">
        <f>SUM(E151,H151,K151)</f>
        <v>0</v>
      </c>
    </row>
    <row r="152" spans="1:26" ht="15.75" x14ac:dyDescent="0.25">
      <c r="A152" s="10" t="s">
        <v>131</v>
      </c>
      <c r="O152" s="10" t="str">
        <f t="shared" si="6"/>
        <v/>
      </c>
      <c r="P152" s="12">
        <f t="shared" si="7"/>
        <v>0</v>
      </c>
      <c r="Q152" s="23">
        <f t="shared" si="8"/>
        <v>0</v>
      </c>
      <c r="S152" s="10">
        <f>SUM(E152,H152,K152)</f>
        <v>0</v>
      </c>
    </row>
    <row r="153" spans="1:26" s="24" customFormat="1" x14ac:dyDescent="0.25">
      <c r="F153" s="25"/>
      <c r="G153" s="26"/>
      <c r="I153" s="25"/>
      <c r="J153" s="26"/>
      <c r="L153" s="25"/>
      <c r="M153" s="26"/>
    </row>
  </sheetData>
  <sheetProtection formatCells="0" formatColumns="0" formatRows="0" sort="0" autoFilter="0"/>
  <autoFilter ref="A3:Z153" xr:uid="{ACA26907-2A3E-C048-97E6-83CD659590ED}"/>
  <mergeCells count="1">
    <mergeCell ref="A1:C1"/>
  </mergeCells>
  <conditionalFormatting sqref="O1:O1048576">
    <cfRule type="cellIs" dxfId="232" priority="6" operator="between">
      <formula>-21</formula>
      <formula>-8</formula>
    </cfRule>
    <cfRule type="cellIs" dxfId="231" priority="7" operator="between">
      <formula>-8</formula>
      <formula>-21</formula>
    </cfRule>
  </conditionalFormatting>
  <conditionalFormatting sqref="R4:XFD152 A63:P152 A4:A62 E4:P62">
    <cfRule type="expression" dxfId="230" priority="4">
      <formula>$O4&lt;=-8</formula>
    </cfRule>
  </conditionalFormatting>
  <conditionalFormatting sqref="Q4:Q152">
    <cfRule type="cellIs" dxfId="229" priority="3" operator="equal">
      <formula>3</formula>
    </cfRule>
  </conditionalFormatting>
  <conditionalFormatting sqref="B4:D62">
    <cfRule type="expression" dxfId="228" priority="1">
      <formula>$O4&lt;=-8</formula>
    </cfRule>
  </conditionalFormatting>
  <dataValidations count="2">
    <dataValidation type="list" allowBlank="1" showInputMessage="1" showErrorMessage="1" sqref="L4:L152 I4:I152 F4:F152" xr:uid="{00000000-0002-0000-0000-000000000000}">
      <formula1>$V$1:$Z$1</formula1>
    </dataValidation>
    <dataValidation type="list" allowBlank="1" showInputMessage="1" showErrorMessage="1" sqref="N4:N152" xr:uid="{00000000-0002-0000-0000-000001000000}">
      <formula1>$AA$1:$AC$1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6C17-3D9C-984F-8282-217B26ACE95F}">
  <dimension ref="A1:L122"/>
  <sheetViews>
    <sheetView zoomScaleNormal="100" workbookViewId="0">
      <selection activeCell="B4" sqref="B4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223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CLASS!A4</f>
        <v>A-301</v>
      </c>
      <c r="B3">
        <f>CLASS!W4</f>
        <v>9</v>
      </c>
      <c r="C3">
        <f>CLASS!T4</f>
        <v>60</v>
      </c>
      <c r="D3" s="65"/>
      <c r="E3" s="53">
        <v>5</v>
      </c>
      <c r="F3" s="53">
        <v>20</v>
      </c>
      <c r="G3" s="53">
        <v>3</v>
      </c>
      <c r="H3" s="53">
        <v>25</v>
      </c>
      <c r="I3" s="53">
        <v>3</v>
      </c>
      <c r="J3" s="53">
        <v>24</v>
      </c>
      <c r="K3" s="54">
        <f t="shared" ref="K3:K34" si="0">SUM(E3,G3,I3)</f>
        <v>11</v>
      </c>
      <c r="L3" s="56">
        <f t="shared" ref="L3:L34" si="1">SUM(F3,H3,J3)</f>
        <v>69</v>
      </c>
    </row>
    <row r="4" spans="1:12" hidden="1" x14ac:dyDescent="0.25">
      <c r="A4" t="str">
        <f>CLASS!A5</f>
        <v>A-302</v>
      </c>
      <c r="B4">
        <f>CLASS!W5</f>
        <v>0</v>
      </c>
      <c r="C4">
        <f>CLASS!T5</f>
        <v>0</v>
      </c>
      <c r="D4" s="65"/>
      <c r="K4" s="54">
        <f t="shared" si="0"/>
        <v>0</v>
      </c>
      <c r="L4" s="56">
        <f t="shared" si="1"/>
        <v>0</v>
      </c>
    </row>
    <row r="5" spans="1:12" x14ac:dyDescent="0.25">
      <c r="A5" t="str">
        <f>CLASS!A6</f>
        <v>A-303</v>
      </c>
      <c r="B5">
        <f>CLASS!W6</f>
        <v>11</v>
      </c>
      <c r="C5">
        <f>CLASS!T6</f>
        <v>55</v>
      </c>
      <c r="D5" s="65"/>
      <c r="K5" s="54">
        <f t="shared" si="0"/>
        <v>0</v>
      </c>
      <c r="L5" s="56">
        <f t="shared" si="1"/>
        <v>0</v>
      </c>
    </row>
    <row r="6" spans="1:12" x14ac:dyDescent="0.25">
      <c r="A6" t="str">
        <f>CLASS!A7</f>
        <v>A-304</v>
      </c>
      <c r="B6">
        <f>CLASS!W7</f>
        <v>12</v>
      </c>
      <c r="C6">
        <f>CLASS!T7</f>
        <v>61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CLASS!A124</f>
        <v>AA-301</v>
      </c>
      <c r="B7">
        <f>CLASS!W124</f>
        <v>0</v>
      </c>
      <c r="C7">
        <f>CLASS!T124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CLASS!A125</f>
        <v>AA-302</v>
      </c>
      <c r="B8">
        <f>CLASS!W125</f>
        <v>0</v>
      </c>
      <c r="C8">
        <f>CLASS!T125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CLASS!A126</f>
        <v>AA-303</v>
      </c>
      <c r="B9">
        <f>CLASS!W126</f>
        <v>0</v>
      </c>
      <c r="C9">
        <f>CLASS!T126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CLASS!A127</f>
        <v>AA-304</v>
      </c>
      <c r="B10">
        <f>CLASS!W127</f>
        <v>0</v>
      </c>
      <c r="C10">
        <f>CLASS!T127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CLASS!A9</f>
        <v>B-301</v>
      </c>
      <c r="B11">
        <f>CLASS!W9</f>
        <v>10</v>
      </c>
      <c r="C11">
        <f>CLASS!T9</f>
        <v>49</v>
      </c>
      <c r="D11" s="65"/>
      <c r="K11" s="54">
        <f t="shared" si="0"/>
        <v>0</v>
      </c>
      <c r="L11" s="56">
        <f t="shared" si="1"/>
        <v>0</v>
      </c>
    </row>
    <row r="12" spans="1:12" x14ac:dyDescent="0.25">
      <c r="A12" t="str">
        <f>CLASS!A10</f>
        <v>B-302</v>
      </c>
      <c r="B12">
        <f>CLASS!W10</f>
        <v>5</v>
      </c>
      <c r="C12">
        <f>CLASS!T10</f>
        <v>66</v>
      </c>
      <c r="D12" s="65"/>
      <c r="E12" s="53">
        <v>4</v>
      </c>
      <c r="F12" s="53">
        <v>24</v>
      </c>
      <c r="G12" s="53">
        <v>1</v>
      </c>
      <c r="H12" s="53">
        <v>25</v>
      </c>
      <c r="I12" s="53">
        <v>3</v>
      </c>
      <c r="J12" s="53">
        <v>23</v>
      </c>
      <c r="K12" s="54">
        <f t="shared" si="0"/>
        <v>8</v>
      </c>
      <c r="L12" s="56">
        <f t="shared" si="1"/>
        <v>72</v>
      </c>
    </row>
    <row r="13" spans="1:12" x14ac:dyDescent="0.25">
      <c r="A13" t="str">
        <f>CLASS!A11</f>
        <v>B-303</v>
      </c>
      <c r="B13">
        <f>CLASS!W11</f>
        <v>6</v>
      </c>
      <c r="C13">
        <f>CLASS!T11</f>
        <v>65</v>
      </c>
      <c r="D13" s="65"/>
      <c r="E13" s="53">
        <v>5</v>
      </c>
      <c r="F13" s="53">
        <v>25</v>
      </c>
      <c r="G13" s="53">
        <v>4</v>
      </c>
      <c r="H13" s="53">
        <v>22</v>
      </c>
      <c r="I13" s="53">
        <v>5</v>
      </c>
      <c r="J13" s="53">
        <v>24</v>
      </c>
      <c r="K13" s="54">
        <f t="shared" si="0"/>
        <v>14</v>
      </c>
      <c r="L13" s="56">
        <f t="shared" si="1"/>
        <v>71</v>
      </c>
    </row>
    <row r="14" spans="1:12" hidden="1" x14ac:dyDescent="0.25">
      <c r="A14" t="str">
        <f>CLASS!A12</f>
        <v>B-304</v>
      </c>
      <c r="B14">
        <f>CLASS!W12</f>
        <v>0</v>
      </c>
      <c r="C14">
        <f>CLASS!T12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CLASS!A129</f>
        <v>BB-301</v>
      </c>
      <c r="B15">
        <f>CLASS!W129</f>
        <v>0</v>
      </c>
      <c r="C15">
        <f>CLASS!T129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CLASS!A130</f>
        <v>BB-302</v>
      </c>
      <c r="B16">
        <f>CLASS!W130</f>
        <v>0</v>
      </c>
      <c r="C16">
        <f>CLASS!T130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CLASS!A131</f>
        <v>BB-303</v>
      </c>
      <c r="B17">
        <f>CLASS!W131</f>
        <v>0</v>
      </c>
      <c r="C17">
        <f>CLASS!T131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CLASS!A132</f>
        <v>BB-304</v>
      </c>
      <c r="B18">
        <f>CLASS!W132</f>
        <v>0</v>
      </c>
      <c r="C18">
        <f>CLASS!T132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CLASS!A14</f>
        <v>C-301</v>
      </c>
      <c r="B19">
        <f>CLASS!W14</f>
        <v>3</v>
      </c>
      <c r="C19">
        <f>CLASS!T14</f>
        <v>70</v>
      </c>
      <c r="D19" s="65"/>
      <c r="E19" s="53">
        <v>4</v>
      </c>
      <c r="F19" s="53">
        <v>25</v>
      </c>
      <c r="G19" s="53">
        <v>2</v>
      </c>
      <c r="H19" s="53">
        <v>24</v>
      </c>
      <c r="I19" s="53">
        <v>2</v>
      </c>
      <c r="J19" s="53">
        <v>25</v>
      </c>
      <c r="K19" s="54">
        <f t="shared" si="0"/>
        <v>8</v>
      </c>
      <c r="L19" s="56">
        <f t="shared" si="1"/>
        <v>74</v>
      </c>
    </row>
    <row r="20" spans="1:12" x14ac:dyDescent="0.25">
      <c r="A20" t="str">
        <f>CLASS!A15</f>
        <v>C-302</v>
      </c>
      <c r="B20">
        <f>CLASS!W15</f>
        <v>4</v>
      </c>
      <c r="C20">
        <f>CLASS!T15</f>
        <v>74</v>
      </c>
      <c r="D20" s="65"/>
      <c r="E20" s="53">
        <v>1</v>
      </c>
      <c r="F20" s="53">
        <v>25</v>
      </c>
      <c r="G20" s="53">
        <v>2</v>
      </c>
      <c r="H20" s="53">
        <v>25</v>
      </c>
      <c r="I20" s="53">
        <v>1</v>
      </c>
      <c r="J20" s="53">
        <v>25</v>
      </c>
      <c r="K20" s="54">
        <f t="shared" si="0"/>
        <v>4</v>
      </c>
      <c r="L20" s="56">
        <f t="shared" si="1"/>
        <v>75</v>
      </c>
    </row>
    <row r="21" spans="1:12" hidden="1" x14ac:dyDescent="0.25">
      <c r="A21" t="str">
        <f>CLASS!A16</f>
        <v>C-303</v>
      </c>
      <c r="B21">
        <f>CLASS!W16</f>
        <v>0</v>
      </c>
      <c r="C21">
        <f>CLASS!T16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CLASS!A17</f>
        <v>C-304</v>
      </c>
      <c r="B22">
        <f>CLASS!W17</f>
        <v>0</v>
      </c>
      <c r="C22">
        <f>CLASS!T17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CLASS!A134</f>
        <v>CC-301</v>
      </c>
      <c r="B23">
        <f>CLASS!W134</f>
        <v>0</v>
      </c>
      <c r="C23">
        <f>CLASS!T134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CLASS!A135</f>
        <v>CC-302</v>
      </c>
      <c r="B24">
        <f>CLASS!W135</f>
        <v>0</v>
      </c>
      <c r="C24">
        <f>CLASS!T135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CLASS!A136</f>
        <v>CC-303</v>
      </c>
      <c r="B25">
        <f>CLASS!W136</f>
        <v>0</v>
      </c>
      <c r="C25">
        <f>CLASS!T136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CLASS!A137</f>
        <v>CC-304</v>
      </c>
      <c r="B26">
        <f>CLASS!W137</f>
        <v>0</v>
      </c>
      <c r="C26">
        <f>CLASS!T137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CLASS!A19</f>
        <v>D-301</v>
      </c>
      <c r="B27">
        <f>CLASS!W19</f>
        <v>0</v>
      </c>
      <c r="C27">
        <f>CLASS!T19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CLASS!A20</f>
        <v>D-302</v>
      </c>
      <c r="B28">
        <f>CLASS!W20</f>
        <v>0</v>
      </c>
      <c r="C28">
        <f>CLASS!T20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CLASS!A21</f>
        <v>D-303</v>
      </c>
      <c r="B29">
        <f>CLASS!W21</f>
        <v>0</v>
      </c>
      <c r="C29">
        <f>CLASS!T21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CLASS!A22</f>
        <v>D-304</v>
      </c>
      <c r="B30">
        <f>CLASS!W22</f>
        <v>0</v>
      </c>
      <c r="C30">
        <f>CLASS!T22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CLASS!A139</f>
        <v>DD-301</v>
      </c>
      <c r="B31">
        <f>CLASS!W139</f>
        <v>0</v>
      </c>
      <c r="C31">
        <f>CLASS!T139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CLASS!A140</f>
        <v>DD-302</v>
      </c>
      <c r="B32">
        <f>CLASS!W140</f>
        <v>0</v>
      </c>
      <c r="C32">
        <f>CLASS!T140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CLASS!A141</f>
        <v>DD-303</v>
      </c>
      <c r="B33">
        <f>CLASS!W141</f>
        <v>0</v>
      </c>
      <c r="C33">
        <f>CLASS!T141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CLASS!A142</f>
        <v>DD-304</v>
      </c>
      <c r="B34">
        <f>CLASS!W142</f>
        <v>0</v>
      </c>
      <c r="C34">
        <f>CLASS!T142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CLASS!A24</f>
        <v>E-301</v>
      </c>
      <c r="B35">
        <f>CLASS!W24</f>
        <v>0</v>
      </c>
      <c r="C35">
        <f>CLASS!T24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CLASS!A25</f>
        <v>E-302</v>
      </c>
      <c r="B36">
        <f>CLASS!W25</f>
        <v>0</v>
      </c>
      <c r="C36">
        <f>CLASS!T25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CLASS!A26</f>
        <v>E-303</v>
      </c>
      <c r="B37">
        <f>CLASS!W26</f>
        <v>0</v>
      </c>
      <c r="C37">
        <f>CLASS!T26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CLASS!A27</f>
        <v>E-304</v>
      </c>
      <c r="B38">
        <f>CLASS!W27</f>
        <v>0</v>
      </c>
      <c r="C38">
        <f>CLASS!T27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CLASS!A144</f>
        <v>EE-301</v>
      </c>
      <c r="B39">
        <f>CLASS!W144</f>
        <v>0</v>
      </c>
      <c r="C39">
        <f>CLASS!T144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CLASS!A145</f>
        <v>EE-302</v>
      </c>
      <c r="B40">
        <f>CLASS!W145</f>
        <v>0</v>
      </c>
      <c r="C40">
        <f>CLASS!T145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CLASS!A146</f>
        <v>EE-303</v>
      </c>
      <c r="B41">
        <f>CLASS!W146</f>
        <v>0</v>
      </c>
      <c r="C41">
        <f>CLASS!T146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CLASS!A147</f>
        <v>EE-304</v>
      </c>
      <c r="B42">
        <f>CLASS!W147</f>
        <v>0</v>
      </c>
      <c r="C42">
        <f>CLASS!T147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CLASS!A29</f>
        <v>F-301</v>
      </c>
      <c r="B43">
        <f>CLASS!W29</f>
        <v>0</v>
      </c>
      <c r="C43">
        <f>CLASS!T29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CLASS!A30</f>
        <v>F-302</v>
      </c>
      <c r="B44">
        <f>CLASS!W30</f>
        <v>0</v>
      </c>
      <c r="C44">
        <f>CLASS!T30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CLASS!A31</f>
        <v>F-303</v>
      </c>
      <c r="B45">
        <f>CLASS!W31</f>
        <v>0</v>
      </c>
      <c r="C45">
        <f>CLASS!T31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CLASS!A32</f>
        <v>F-304</v>
      </c>
      <c r="B46">
        <f>CLASS!W32</f>
        <v>0</v>
      </c>
      <c r="C46">
        <f>CLASS!T32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CLASS!A34</f>
        <v>G-301</v>
      </c>
      <c r="B47">
        <f>CLASS!W34</f>
        <v>0</v>
      </c>
      <c r="C47">
        <f>CLASS!T34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CLASS!A35</f>
        <v>G-302</v>
      </c>
      <c r="B48">
        <f>CLASS!W35</f>
        <v>0</v>
      </c>
      <c r="C48">
        <f>CLASS!T35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CLASS!A36</f>
        <v>G-303</v>
      </c>
      <c r="B49">
        <f>CLASS!W36</f>
        <v>0</v>
      </c>
      <c r="C49">
        <f>CLASS!T36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CLASS!A37</f>
        <v>G-304</v>
      </c>
      <c r="B50">
        <f>CLASS!W37</f>
        <v>0</v>
      </c>
      <c r="C50">
        <f>CLASS!T37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CLASS!A39</f>
        <v>H-301</v>
      </c>
      <c r="B51">
        <f>CLASS!W39</f>
        <v>0</v>
      </c>
      <c r="C51">
        <f>CLASS!T39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CLASS!A40</f>
        <v>H-302</v>
      </c>
      <c r="B52">
        <f>CLASS!W40</f>
        <v>0</v>
      </c>
      <c r="C52">
        <f>CLASS!T40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CLASS!A41</f>
        <v>H-303</v>
      </c>
      <c r="B53">
        <f>CLASS!W41</f>
        <v>0</v>
      </c>
      <c r="C53">
        <f>CLASS!T41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CLASS!A42</f>
        <v>H-304</v>
      </c>
      <c r="B54">
        <f>CLASS!W42</f>
        <v>0</v>
      </c>
      <c r="C54">
        <f>CLASS!T42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CLASS!A44</f>
        <v>J-301</v>
      </c>
      <c r="B55">
        <f>CLASS!W44</f>
        <v>0</v>
      </c>
      <c r="C55">
        <f>CLASS!T44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CLASS!A45</f>
        <v>J-302</v>
      </c>
      <c r="B56">
        <f>CLASS!W45</f>
        <v>0</v>
      </c>
      <c r="C56">
        <f>CLASS!T45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CLASS!A46</f>
        <v>J-303</v>
      </c>
      <c r="B57">
        <f>CLASS!W46</f>
        <v>0</v>
      </c>
      <c r="C57">
        <f>CLASS!T46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CLASS!A47</f>
        <v>J-304</v>
      </c>
      <c r="B58">
        <f>CLASS!W47</f>
        <v>0</v>
      </c>
      <c r="C58">
        <f>CLASS!T47</f>
        <v>0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t="str">
        <f>CLASS!A49</f>
        <v>K-301</v>
      </c>
      <c r="B59">
        <f>CLASS!W49</f>
        <v>0</v>
      </c>
      <c r="C59">
        <f>CLASS!T49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CLASS!A50</f>
        <v>K-302</v>
      </c>
      <c r="B60">
        <f>CLASS!W50</f>
        <v>0</v>
      </c>
      <c r="C60">
        <f>CLASS!T50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CLASS!A51</f>
        <v>K-303</v>
      </c>
      <c r="B61">
        <f>CLASS!W51</f>
        <v>0</v>
      </c>
      <c r="C61">
        <f>CLASS!T51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CLASS!A52</f>
        <v>K-304</v>
      </c>
      <c r="B62">
        <f>CLASS!W52</f>
        <v>0</v>
      </c>
      <c r="C62">
        <f>CLASS!T52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t="str">
        <f>CLASS!A54</f>
        <v>L-301</v>
      </c>
      <c r="B63">
        <f>CLASS!W54</f>
        <v>0</v>
      </c>
      <c r="C63">
        <f>CLASS!T54</f>
        <v>0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CLASS!A55</f>
        <v>L-302</v>
      </c>
      <c r="B64">
        <f>CLASS!W55</f>
        <v>0</v>
      </c>
      <c r="C64">
        <f>CLASS!T55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CLASS!A56</f>
        <v>L-303</v>
      </c>
      <c r="B65">
        <f>CLASS!W56</f>
        <v>0</v>
      </c>
      <c r="C65">
        <f>CLASS!T56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CLASS!A57</f>
        <v>L-304</v>
      </c>
      <c r="B66">
        <f>CLASS!W57</f>
        <v>0</v>
      </c>
      <c r="C66">
        <f>CLASS!T57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CLASS!A59</f>
        <v>M-301</v>
      </c>
      <c r="B67">
        <f>CLASS!W59</f>
        <v>0</v>
      </c>
      <c r="C67">
        <f>CLASS!T59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CLASS!A60</f>
        <v>M-302</v>
      </c>
      <c r="B68">
        <f>CLASS!W60</f>
        <v>0</v>
      </c>
      <c r="C68">
        <f>CLASS!T60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CLASS!A61</f>
        <v>M-303</v>
      </c>
      <c r="B69">
        <f>CLASS!W61</f>
        <v>0</v>
      </c>
      <c r="C69">
        <f>CLASS!T61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CLASS!A62</f>
        <v>M-304</v>
      </c>
      <c r="B70">
        <f>CLASS!W62</f>
        <v>0</v>
      </c>
      <c r="C70">
        <f>CLASS!T62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CLASS!A64</f>
        <v>N-301</v>
      </c>
      <c r="B71">
        <f>CLASS!W64</f>
        <v>0</v>
      </c>
      <c r="C71">
        <f>CLASS!T64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CLASS!A65</f>
        <v>N-302</v>
      </c>
      <c r="B72">
        <f>CLASS!W65</f>
        <v>0</v>
      </c>
      <c r="C72">
        <f>CLASS!T65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CLASS!A66</f>
        <v>N-303</v>
      </c>
      <c r="B73">
        <f>CLASS!W66</f>
        <v>0</v>
      </c>
      <c r="C73">
        <f>CLASS!T66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CLASS!A67</f>
        <v>N-304</v>
      </c>
      <c r="B74">
        <f>CLASS!W67</f>
        <v>0</v>
      </c>
      <c r="C74">
        <f>CLASS!T67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CLASS!A69</f>
        <v>P-301</v>
      </c>
      <c r="B75">
        <f>CLASS!W69</f>
        <v>0</v>
      </c>
      <c r="C75">
        <f>CLASS!T69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CLASS!A70</f>
        <v>P-302</v>
      </c>
      <c r="B76">
        <f>CLASS!W70</f>
        <v>0</v>
      </c>
      <c r="C76">
        <f>CLASS!T70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CLASS!A71</f>
        <v>P-303</v>
      </c>
      <c r="B77">
        <f>CLASS!W71</f>
        <v>0</v>
      </c>
      <c r="C77">
        <f>CLASS!T71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CLASS!A72</f>
        <v>P-304</v>
      </c>
      <c r="B78">
        <f>CLASS!W72</f>
        <v>0</v>
      </c>
      <c r="C78">
        <f>CLASS!T72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CLASS!A74</f>
        <v>Q-301</v>
      </c>
      <c r="B79">
        <f>CLASS!W74</f>
        <v>0</v>
      </c>
      <c r="C79">
        <f>CLASS!T74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CLASS!A75</f>
        <v>Q-302</v>
      </c>
      <c r="B80">
        <f>CLASS!W75</f>
        <v>0</v>
      </c>
      <c r="C80">
        <f>CLASS!T75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CLASS!A76</f>
        <v>Q-303</v>
      </c>
      <c r="B81">
        <f>CLASS!W76</f>
        <v>0</v>
      </c>
      <c r="C81">
        <f>CLASS!T76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CLASS!A77</f>
        <v>Q-304</v>
      </c>
      <c r="B82">
        <f>CLASS!W77</f>
        <v>0</v>
      </c>
      <c r="C82">
        <f>CLASS!T77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CLASS!A79</f>
        <v>R-301</v>
      </c>
      <c r="B83">
        <f>CLASS!W79</f>
        <v>0</v>
      </c>
      <c r="C83">
        <f>CLASS!T79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CLASS!A80</f>
        <v>R-302</v>
      </c>
      <c r="B84">
        <f>CLASS!W80</f>
        <v>0</v>
      </c>
      <c r="C84">
        <f>CLASS!T80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CLASS!A81</f>
        <v>R-303</v>
      </c>
      <c r="B85">
        <f>CLASS!W81</f>
        <v>0</v>
      </c>
      <c r="C85">
        <f>CLASS!T81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CLASS!A82</f>
        <v>R-304</v>
      </c>
      <c r="B86">
        <f>CLASS!W82</f>
        <v>0</v>
      </c>
      <c r="C86">
        <f>CLASS!T82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CLASS!A84</f>
        <v>S-301</v>
      </c>
      <c r="B87">
        <f>CLASS!W84</f>
        <v>0</v>
      </c>
      <c r="C87">
        <f>CLASS!T84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CLASS!A85</f>
        <v>S-302</v>
      </c>
      <c r="B88">
        <f>CLASS!W85</f>
        <v>0</v>
      </c>
      <c r="C88">
        <f>CLASS!T85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CLASS!A86</f>
        <v>S-303</v>
      </c>
      <c r="B89">
        <f>CLASS!W86</f>
        <v>0</v>
      </c>
      <c r="C89">
        <f>CLASS!T86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CLASS!A87</f>
        <v>S-304</v>
      </c>
      <c r="B90">
        <f>CLASS!W87</f>
        <v>0</v>
      </c>
      <c r="C90">
        <f>CLASS!T87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CLASS!A89</f>
        <v>T-301</v>
      </c>
      <c r="B91">
        <f>CLASS!W89</f>
        <v>0</v>
      </c>
      <c r="C91">
        <f>CLASS!T89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CLASS!A90</f>
        <v>T-302</v>
      </c>
      <c r="B92">
        <f>CLASS!W90</f>
        <v>0</v>
      </c>
      <c r="C92">
        <f>CLASS!T90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CLASS!A91</f>
        <v>T-303</v>
      </c>
      <c r="B93">
        <f>CLASS!W91</f>
        <v>0</v>
      </c>
      <c r="C93">
        <f>CLASS!T91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CLASS!A92</f>
        <v>T-304</v>
      </c>
      <c r="B94">
        <f>CLASS!W92</f>
        <v>0</v>
      </c>
      <c r="C94">
        <f>CLASS!T92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CLASS!A94</f>
        <v>U-301</v>
      </c>
      <c r="B95">
        <f>CLASS!W94</f>
        <v>0</v>
      </c>
      <c r="C95">
        <f>CLASS!T94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CLASS!A95</f>
        <v>U-302</v>
      </c>
      <c r="B96">
        <f>CLASS!W95</f>
        <v>0</v>
      </c>
      <c r="C96">
        <f>CLASS!T95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CLASS!A96</f>
        <v>U-303</v>
      </c>
      <c r="B97">
        <f>CLASS!W96</f>
        <v>0</v>
      </c>
      <c r="C97">
        <f>CLASS!T96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CLASS!A97</f>
        <v>U-304</v>
      </c>
      <c r="B98">
        <f>CLASS!W97</f>
        <v>0</v>
      </c>
      <c r="C98">
        <f>CLASS!T97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CLASS!A99</f>
        <v>V-301</v>
      </c>
      <c r="B99">
        <f>CLASS!W99</f>
        <v>0</v>
      </c>
      <c r="C99">
        <f>CLASS!T99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CLASS!A100</f>
        <v>V-302</v>
      </c>
      <c r="B100">
        <f>CLASS!W100</f>
        <v>0</v>
      </c>
      <c r="C100">
        <f>CLASS!T100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CLASS!A101</f>
        <v>V-303</v>
      </c>
      <c r="B101">
        <f>CLASS!W101</f>
        <v>0</v>
      </c>
      <c r="C101">
        <f>CLASS!T101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CLASS!A102</f>
        <v>V-304</v>
      </c>
      <c r="B102">
        <f>CLASS!W102</f>
        <v>0</v>
      </c>
      <c r="C102">
        <f>CLASS!T102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CLASS!A104</f>
        <v>W-301</v>
      </c>
      <c r="B103">
        <f>CLASS!W104</f>
        <v>0</v>
      </c>
      <c r="C103">
        <f>CLASS!T104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CLASS!A105</f>
        <v>W-302</v>
      </c>
      <c r="B104">
        <f>CLASS!W105</f>
        <v>0</v>
      </c>
      <c r="C104">
        <f>CLASS!T105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CLASS!A106</f>
        <v>W-303</v>
      </c>
      <c r="B105">
        <f>CLASS!W106</f>
        <v>0</v>
      </c>
      <c r="C105">
        <f>CLASS!T106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CLASS!A107</f>
        <v>W-304</v>
      </c>
      <c r="B106">
        <f>CLASS!W107</f>
        <v>0</v>
      </c>
      <c r="C106">
        <f>CLASS!T107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CLASS!A109</f>
        <v>X-302</v>
      </c>
      <c r="B107">
        <f>CLASS!W109</f>
        <v>0</v>
      </c>
      <c r="C107">
        <f>CLASS!T109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CLASS!A110</f>
        <v>X-302</v>
      </c>
      <c r="B108">
        <f>CLASS!W110</f>
        <v>0</v>
      </c>
      <c r="C108">
        <f>CLASS!T110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CLASS!A111</f>
        <v>X-303</v>
      </c>
      <c r="B109">
        <f>CLASS!W111</f>
        <v>0</v>
      </c>
      <c r="C109">
        <f>CLASS!T111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CLASS!A112</f>
        <v>X-304</v>
      </c>
      <c r="B110">
        <f>CLASS!W112</f>
        <v>0</v>
      </c>
      <c r="C110">
        <f>CLASS!T112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CLASS!A114</f>
        <v>Y-301</v>
      </c>
      <c r="B111">
        <f>CLASS!W114</f>
        <v>0</v>
      </c>
      <c r="C111">
        <f>CLASS!T114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CLASS!A115</f>
        <v>Y-302</v>
      </c>
      <c r="B112">
        <f>CLASS!W115</f>
        <v>0</v>
      </c>
      <c r="C112">
        <f>CLASS!T115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CLASS!A116</f>
        <v>Y-303</v>
      </c>
      <c r="B113">
        <f>CLASS!W116</f>
        <v>0</v>
      </c>
      <c r="C113">
        <f>CLASS!T116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CLASS!A117</f>
        <v>Y-304</v>
      </c>
      <c r="B114">
        <f>CLASS!W117</f>
        <v>0</v>
      </c>
      <c r="C114">
        <f>CLASS!T117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CLASS!A119</f>
        <v>Z-301</v>
      </c>
      <c r="B115">
        <f>CLASS!W119</f>
        <v>0</v>
      </c>
      <c r="C115">
        <f>CLASS!T119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CLASS!A120</f>
        <v>Z-302</v>
      </c>
      <c r="B116">
        <f>CLASS!W120</f>
        <v>0</v>
      </c>
      <c r="C116">
        <f>CLASS!T120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CLASS!A121</f>
        <v>Z-303</v>
      </c>
      <c r="B117">
        <f>CLASS!W121</f>
        <v>0</v>
      </c>
      <c r="C117">
        <f>CLASS!T121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CLASS!A122</f>
        <v>Z-304</v>
      </c>
      <c r="B118">
        <f>CLASS!W122</f>
        <v>0</v>
      </c>
      <c r="C118">
        <f>CLASS!T122</f>
        <v>0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D119" s="65"/>
      <c r="K119" s="54">
        <f t="shared" si="6"/>
        <v>0</v>
      </c>
      <c r="L119" s="56">
        <f t="shared" si="7"/>
        <v>0</v>
      </c>
    </row>
    <row r="120" spans="1:12" x14ac:dyDescent="0.25">
      <c r="D120" s="65"/>
      <c r="K120" s="54">
        <f t="shared" si="6"/>
        <v>0</v>
      </c>
      <c r="L120" s="56">
        <f t="shared" si="7"/>
        <v>0</v>
      </c>
    </row>
    <row r="121" spans="1:12" x14ac:dyDescent="0.25">
      <c r="D121" s="65"/>
      <c r="K121" s="54">
        <f t="shared" si="6"/>
        <v>0</v>
      </c>
      <c r="L121" s="56">
        <f t="shared" si="7"/>
        <v>0</v>
      </c>
    </row>
    <row r="122" spans="1:12" x14ac:dyDescent="0.25"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4592-AE41-3B49-9194-FBC0FBCD5DED}">
  <dimension ref="A1:L122"/>
  <sheetViews>
    <sheetView zoomScaleNormal="100" workbookViewId="0">
      <selection activeCell="A2" sqref="A2:XFD2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846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COMTEMP!A4</f>
        <v>A-401</v>
      </c>
      <c r="B3">
        <f>COMTEMP!W4</f>
        <v>9</v>
      </c>
      <c r="C3">
        <f>COMTEMP!T4</f>
        <v>46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x14ac:dyDescent="0.25">
      <c r="A4" t="str">
        <f>COMTEMP!A5</f>
        <v>A-402</v>
      </c>
      <c r="B4">
        <f>COMTEMP!W5</f>
        <v>11</v>
      </c>
      <c r="C4">
        <f>COMTEMP!T5</f>
        <v>64</v>
      </c>
      <c r="D4" s="65"/>
      <c r="K4" s="54">
        <f t="shared" si="0"/>
        <v>0</v>
      </c>
      <c r="L4" s="56">
        <f t="shared" si="1"/>
        <v>0</v>
      </c>
    </row>
    <row r="5" spans="1:12" x14ac:dyDescent="0.25">
      <c r="A5" t="str">
        <f>COMTEMP!A6</f>
        <v>A-403</v>
      </c>
      <c r="B5">
        <f>COMTEMP!W6</f>
        <v>8</v>
      </c>
      <c r="C5">
        <f>COMTEMP!T6</f>
        <v>70</v>
      </c>
      <c r="D5" s="65"/>
      <c r="E5" s="53">
        <v>6</v>
      </c>
      <c r="F5" s="53">
        <v>20</v>
      </c>
      <c r="G5" s="53">
        <v>6</v>
      </c>
      <c r="H5" s="53">
        <v>19</v>
      </c>
      <c r="I5" s="53">
        <v>3</v>
      </c>
      <c r="J5" s="53">
        <v>20</v>
      </c>
      <c r="K5" s="54">
        <f t="shared" si="0"/>
        <v>15</v>
      </c>
      <c r="L5" s="56">
        <f t="shared" si="1"/>
        <v>59</v>
      </c>
    </row>
    <row r="6" spans="1:12" hidden="1" x14ac:dyDescent="0.25">
      <c r="A6" t="str">
        <f>COMTEMP!A7</f>
        <v>A-404</v>
      </c>
      <c r="B6">
        <f>COMTEMP!W7</f>
        <v>0</v>
      </c>
      <c r="C6">
        <f>COMTEMP!T7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COMTEMP!A124</f>
        <v>AA-401</v>
      </c>
      <c r="B7">
        <f>COMTEMP!W124</f>
        <v>0</v>
      </c>
      <c r="C7">
        <f>COMTEMP!T124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COMTEMP!A125</f>
        <v>AA-402</v>
      </c>
      <c r="B8">
        <f>COMTEMP!W125</f>
        <v>0</v>
      </c>
      <c r="C8">
        <f>COMTEMP!T125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COMTEMP!A126</f>
        <v>AA-403</v>
      </c>
      <c r="B9">
        <f>COMTEMP!W126</f>
        <v>0</v>
      </c>
      <c r="C9">
        <f>COMTEMP!T126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COMTEMP!A127</f>
        <v>AA-404</v>
      </c>
      <c r="B10">
        <f>COMTEMP!W127</f>
        <v>0</v>
      </c>
      <c r="C10">
        <f>COMTEMP!T127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COMTEMP!A9</f>
        <v>B-401</v>
      </c>
      <c r="B11">
        <f>COMTEMP!W9</f>
        <v>9</v>
      </c>
      <c r="C11">
        <f>COMTEMP!T9</f>
        <v>65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COMTEMP!A10</f>
        <v>B-402</v>
      </c>
      <c r="B12">
        <f>COMTEMP!W10</f>
        <v>0</v>
      </c>
      <c r="C12">
        <f>COMTEMP!T10</f>
        <v>0</v>
      </c>
      <c r="D12" s="65"/>
      <c r="K12" s="54">
        <f t="shared" si="0"/>
        <v>0</v>
      </c>
      <c r="L12" s="56">
        <f t="shared" si="1"/>
        <v>0</v>
      </c>
    </row>
    <row r="13" spans="1:12" x14ac:dyDescent="0.25">
      <c r="A13" t="str">
        <f>COMTEMP!A11</f>
        <v>B-403</v>
      </c>
      <c r="B13">
        <f>COMTEMP!W11</f>
        <v>3</v>
      </c>
      <c r="C13">
        <f>COMTEMP!T11</f>
        <v>66</v>
      </c>
      <c r="D13" s="65"/>
      <c r="E13" s="53">
        <v>5</v>
      </c>
      <c r="F13" s="53">
        <v>21</v>
      </c>
      <c r="G13" s="53">
        <v>1</v>
      </c>
      <c r="H13" s="53">
        <v>25</v>
      </c>
      <c r="I13" s="53">
        <v>2</v>
      </c>
      <c r="J13" s="53">
        <v>23</v>
      </c>
      <c r="K13" s="54">
        <f t="shared" si="0"/>
        <v>8</v>
      </c>
      <c r="L13" s="56">
        <f t="shared" si="1"/>
        <v>69</v>
      </c>
    </row>
    <row r="14" spans="1:12" x14ac:dyDescent="0.25">
      <c r="A14" s="70" t="str">
        <f>COMTEMP!A12</f>
        <v>B-404</v>
      </c>
      <c r="B14" s="70">
        <f>COMTEMP!W12</f>
        <v>9</v>
      </c>
      <c r="C14" s="70">
        <f>COMTEMP!T12</f>
        <v>68</v>
      </c>
      <c r="D14" s="65"/>
      <c r="E14" s="53">
        <v>3</v>
      </c>
      <c r="F14" s="53">
        <v>23</v>
      </c>
      <c r="G14" s="53">
        <v>5</v>
      </c>
      <c r="H14" s="53">
        <v>21</v>
      </c>
      <c r="I14" s="53">
        <v>6</v>
      </c>
      <c r="J14" s="53">
        <v>18</v>
      </c>
      <c r="K14" s="54">
        <f t="shared" si="0"/>
        <v>14</v>
      </c>
      <c r="L14" s="56">
        <f t="shared" si="1"/>
        <v>62</v>
      </c>
    </row>
    <row r="15" spans="1:12" hidden="1" x14ac:dyDescent="0.25">
      <c r="A15" t="str">
        <f>COMTEMP!A129</f>
        <v>BB-401</v>
      </c>
      <c r="B15">
        <f>COMTEMP!W129</f>
        <v>0</v>
      </c>
      <c r="C15">
        <f>COMTEMP!T129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COMTEMP!A130</f>
        <v>BB-402</v>
      </c>
      <c r="B16">
        <f>COMTEMP!W130</f>
        <v>0</v>
      </c>
      <c r="C16">
        <f>COMTEMP!T130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COMTEMP!A131</f>
        <v>BB-403</v>
      </c>
      <c r="B17">
        <f>COMTEMP!W131</f>
        <v>0</v>
      </c>
      <c r="C17">
        <f>COMTEMP!T131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COMTEMP!A132</f>
        <v>BB-404</v>
      </c>
      <c r="B18">
        <f>COMTEMP!W132</f>
        <v>0</v>
      </c>
      <c r="C18">
        <f>COMTEMP!T132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COMTEMP!A14</f>
        <v>C-401</v>
      </c>
      <c r="B19">
        <f>COMTEMP!W14</f>
        <v>9</v>
      </c>
      <c r="C19">
        <f>COMTEMP!T14</f>
        <v>66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COMTEMP!A15</f>
        <v>C-402</v>
      </c>
      <c r="B20">
        <f>COMTEMP!W15</f>
        <v>0</v>
      </c>
      <c r="C20">
        <f>COMTEMP!T15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COMTEMP!A16</f>
        <v>C-403</v>
      </c>
      <c r="B21">
        <f>COMTEMP!W16</f>
        <v>0</v>
      </c>
      <c r="C21">
        <f>COMTEMP!T16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COMTEMP!A17</f>
        <v>C-404</v>
      </c>
      <c r="B22">
        <f>COMTEMP!W17</f>
        <v>0</v>
      </c>
      <c r="C22">
        <f>COMTEMP!T17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COMTEMP!A134</f>
        <v>CC-401</v>
      </c>
      <c r="B23">
        <f>COMTEMP!W134</f>
        <v>0</v>
      </c>
      <c r="C23">
        <f>COMTEMP!T134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COMTEMP!A135</f>
        <v>CC-402</v>
      </c>
      <c r="B24">
        <f>COMTEMP!W135</f>
        <v>0</v>
      </c>
      <c r="C24">
        <f>COMTEMP!T135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COMTEMP!A136</f>
        <v>CC-403</v>
      </c>
      <c r="B25">
        <f>COMTEMP!W136</f>
        <v>0</v>
      </c>
      <c r="C25">
        <f>COMTEMP!T136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COMTEMP!A137</f>
        <v>CC-404</v>
      </c>
      <c r="B26">
        <f>COMTEMP!W137</f>
        <v>0</v>
      </c>
      <c r="C26">
        <f>COMTEMP!T137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s="70" t="str">
        <f>COMTEMP!A19</f>
        <v>D-401</v>
      </c>
      <c r="B27" s="70">
        <f>COMTEMP!W19</f>
        <v>9</v>
      </c>
      <c r="C27" s="70">
        <f>COMTEMP!T19</f>
        <v>68</v>
      </c>
      <c r="D27" s="65"/>
      <c r="E27" s="53">
        <v>4</v>
      </c>
      <c r="F27" s="53">
        <v>22</v>
      </c>
      <c r="G27" s="53">
        <v>5</v>
      </c>
      <c r="H27" s="53">
        <v>19</v>
      </c>
      <c r="I27" s="53">
        <v>4</v>
      </c>
      <c r="J27" s="53">
        <v>23</v>
      </c>
      <c r="K27" s="54">
        <f t="shared" si="0"/>
        <v>13</v>
      </c>
      <c r="L27" s="56">
        <f t="shared" si="1"/>
        <v>64</v>
      </c>
    </row>
    <row r="28" spans="1:12" x14ac:dyDescent="0.25">
      <c r="A28" t="str">
        <f>COMTEMP!A20</f>
        <v>D-402</v>
      </c>
      <c r="B28">
        <f>COMTEMP!W20</f>
        <v>9</v>
      </c>
      <c r="C28">
        <f>COMTEMP!T20</f>
        <v>66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COMTEMP!A21</f>
        <v>D-403</v>
      </c>
      <c r="B29">
        <f>COMTEMP!W21</f>
        <v>0</v>
      </c>
      <c r="C29">
        <f>COMTEMP!T21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COMTEMP!A22</f>
        <v>D-404</v>
      </c>
      <c r="B30">
        <f>COMTEMP!W22</f>
        <v>0</v>
      </c>
      <c r="C30">
        <f>COMTEMP!T22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COMTEMP!A139</f>
        <v>DD-401</v>
      </c>
      <c r="B31">
        <f>COMTEMP!W139</f>
        <v>0</v>
      </c>
      <c r="C31">
        <f>COMTEMP!T139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COMTEMP!A140</f>
        <v>DD-402</v>
      </c>
      <c r="B32">
        <f>COMTEMP!W140</f>
        <v>0</v>
      </c>
      <c r="C32">
        <f>COMTEMP!T140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COMTEMP!A141</f>
        <v>DD-403</v>
      </c>
      <c r="B33">
        <f>COMTEMP!W141</f>
        <v>0</v>
      </c>
      <c r="C33">
        <f>COMTEMP!T141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COMTEMP!A142</f>
        <v>DD-404</v>
      </c>
      <c r="B34">
        <f>COMTEMP!W142</f>
        <v>0</v>
      </c>
      <c r="C34">
        <f>COMTEMP!T142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COMTEMP!A24</f>
        <v>E-401</v>
      </c>
      <c r="B35">
        <f>COMTEMP!W24</f>
        <v>11</v>
      </c>
      <c r="C35">
        <f>COMTEMP!T24</f>
        <v>58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x14ac:dyDescent="0.25">
      <c r="A36" t="str">
        <f>COMTEMP!A25</f>
        <v>E-402</v>
      </c>
      <c r="B36">
        <f>COMTEMP!W25</f>
        <v>9</v>
      </c>
      <c r="C36">
        <f>COMTEMP!T25</f>
        <v>64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COMTEMP!A26</f>
        <v>E-403</v>
      </c>
      <c r="B37">
        <f>COMTEMP!W26</f>
        <v>0</v>
      </c>
      <c r="C37">
        <f>COMTEMP!T26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COMTEMP!A27</f>
        <v>E-404</v>
      </c>
      <c r="B38">
        <f>COMTEMP!W27</f>
        <v>0</v>
      </c>
      <c r="C38">
        <f>COMTEMP!T27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COMTEMP!A144</f>
        <v>EE-401</v>
      </c>
      <c r="B39">
        <f>COMTEMP!W144</f>
        <v>0</v>
      </c>
      <c r="C39">
        <f>COMTEMP!T144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COMTEMP!A145</f>
        <v>EE-402</v>
      </c>
      <c r="B40">
        <f>COMTEMP!W145</f>
        <v>0</v>
      </c>
      <c r="C40">
        <f>COMTEMP!T145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COMTEMP!A146</f>
        <v>EE-403</v>
      </c>
      <c r="B41">
        <f>COMTEMP!W146</f>
        <v>0</v>
      </c>
      <c r="C41">
        <f>COMTEMP!T146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COMTEMP!A147</f>
        <v>EE-404</v>
      </c>
      <c r="B42">
        <f>COMTEMP!W147</f>
        <v>0</v>
      </c>
      <c r="C42">
        <f>COMTEMP!T147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COMTEMP!A29</f>
        <v>F-401</v>
      </c>
      <c r="B43">
        <f>COMTEMP!W29</f>
        <v>0</v>
      </c>
      <c r="C43">
        <f>COMTEMP!T29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COMTEMP!A30</f>
        <v>F-402</v>
      </c>
      <c r="B44">
        <f>COMTEMP!W30</f>
        <v>0</v>
      </c>
      <c r="C44">
        <f>COMTEMP!T30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COMTEMP!A31</f>
        <v>F-403</v>
      </c>
      <c r="B45">
        <f>COMTEMP!W31</f>
        <v>0</v>
      </c>
      <c r="C45">
        <f>COMTEMP!T31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COMTEMP!A32</f>
        <v>F-404</v>
      </c>
      <c r="B46">
        <f>COMTEMP!W32</f>
        <v>0</v>
      </c>
      <c r="C46">
        <f>COMTEMP!T32</f>
        <v>0</v>
      </c>
      <c r="D46" s="65"/>
      <c r="K46" s="54">
        <f t="shared" si="2"/>
        <v>0</v>
      </c>
      <c r="L46" s="56">
        <f t="shared" si="3"/>
        <v>0</v>
      </c>
    </row>
    <row r="47" spans="1:12" x14ac:dyDescent="0.25">
      <c r="A47" t="str">
        <f>COMTEMP!A34</f>
        <v>G-401</v>
      </c>
      <c r="B47">
        <f>COMTEMP!W34</f>
        <v>5</v>
      </c>
      <c r="C47">
        <f>COMTEMP!T34</f>
        <v>72</v>
      </c>
      <c r="D47" s="65"/>
      <c r="E47" s="53">
        <v>3</v>
      </c>
      <c r="F47" s="53">
        <v>25</v>
      </c>
      <c r="G47" s="53">
        <v>1</v>
      </c>
      <c r="H47" s="53">
        <v>23</v>
      </c>
      <c r="I47" s="53">
        <v>1</v>
      </c>
      <c r="J47" s="53">
        <v>25</v>
      </c>
      <c r="K47" s="54">
        <f t="shared" si="2"/>
        <v>5</v>
      </c>
      <c r="L47" s="56">
        <f t="shared" si="3"/>
        <v>73</v>
      </c>
    </row>
    <row r="48" spans="1:12" hidden="1" x14ac:dyDescent="0.25">
      <c r="A48" t="str">
        <f>COMTEMP!A35</f>
        <v>G-402</v>
      </c>
      <c r="B48">
        <f>COMTEMP!W35</f>
        <v>0</v>
      </c>
      <c r="C48">
        <f>COMTEMP!T35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COMTEMP!A36</f>
        <v>G-403</v>
      </c>
      <c r="B49">
        <f>COMTEMP!W36</f>
        <v>0</v>
      </c>
      <c r="C49">
        <f>COMTEMP!T36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COMTEMP!A37</f>
        <v>G-404</v>
      </c>
      <c r="B50">
        <f>COMTEMP!W37</f>
        <v>0</v>
      </c>
      <c r="C50">
        <f>COMTEMP!T37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COMTEMP!A39</f>
        <v>H-401</v>
      </c>
      <c r="B51">
        <f>COMTEMP!W39</f>
        <v>0</v>
      </c>
      <c r="C51">
        <f>COMTEMP!T39</f>
        <v>0</v>
      </c>
      <c r="D51" s="65"/>
      <c r="K51" s="54">
        <f t="shared" si="2"/>
        <v>0</v>
      </c>
      <c r="L51" s="56">
        <f t="shared" si="3"/>
        <v>0</v>
      </c>
    </row>
    <row r="52" spans="1:12" x14ac:dyDescent="0.25">
      <c r="A52" t="str">
        <f>COMTEMP!A40</f>
        <v>H-402</v>
      </c>
      <c r="B52">
        <f>COMTEMP!W40</f>
        <v>9</v>
      </c>
      <c r="C52">
        <f>COMTEMP!T40</f>
        <v>63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COMTEMP!A41</f>
        <v>H-403</v>
      </c>
      <c r="B53">
        <f>COMTEMP!W41</f>
        <v>0</v>
      </c>
      <c r="C53">
        <f>COMTEMP!T41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COMTEMP!A42</f>
        <v>H-404</v>
      </c>
      <c r="B54">
        <f>COMTEMP!W42</f>
        <v>0</v>
      </c>
      <c r="C54">
        <f>COMTEMP!T42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COMTEMP!A44</f>
        <v>J-401</v>
      </c>
      <c r="B55">
        <f>COMTEMP!W44</f>
        <v>0</v>
      </c>
      <c r="C55">
        <f>COMTEMP!T44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COMTEMP!A45</f>
        <v>J-402</v>
      </c>
      <c r="B56">
        <f>COMTEMP!W45</f>
        <v>0</v>
      </c>
      <c r="C56">
        <f>COMTEMP!T45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COMTEMP!A46</f>
        <v>J-403</v>
      </c>
      <c r="B57">
        <f>COMTEMP!W46</f>
        <v>0</v>
      </c>
      <c r="C57">
        <f>COMTEMP!T46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COMTEMP!A47</f>
        <v>J-404</v>
      </c>
      <c r="B58">
        <f>COMTEMP!W47</f>
        <v>0</v>
      </c>
      <c r="C58">
        <f>COMTEMP!T47</f>
        <v>0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COMTEMP!A49</f>
        <v>K-401</v>
      </c>
      <c r="B59">
        <f>COMTEMP!W49</f>
        <v>9</v>
      </c>
      <c r="C59">
        <f>COMTEMP!T49</f>
        <v>64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COMTEMP!A50</f>
        <v>K-402</v>
      </c>
      <c r="B60">
        <f>COMTEMP!W50</f>
        <v>0</v>
      </c>
      <c r="C60">
        <f>COMTEMP!T50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COMTEMP!A51</f>
        <v>K-403</v>
      </c>
      <c r="B61">
        <f>COMTEMP!W51</f>
        <v>0</v>
      </c>
      <c r="C61">
        <f>COMTEMP!T51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COMTEMP!A52</f>
        <v>K-404</v>
      </c>
      <c r="B62">
        <f>COMTEMP!W52</f>
        <v>0</v>
      </c>
      <c r="C62">
        <f>COMTEMP!T52</f>
        <v>0</v>
      </c>
      <c r="D62" s="65"/>
      <c r="K62" s="54">
        <f t="shared" si="2"/>
        <v>0</v>
      </c>
      <c r="L62" s="56">
        <f t="shared" si="3"/>
        <v>0</v>
      </c>
    </row>
    <row r="63" spans="1:12" x14ac:dyDescent="0.25">
      <c r="A63" t="str">
        <f>COMTEMP!A54</f>
        <v>L-401</v>
      </c>
      <c r="B63">
        <f>COMTEMP!W54</f>
        <v>7</v>
      </c>
      <c r="C63">
        <f>COMTEMP!T54</f>
        <v>67</v>
      </c>
      <c r="D63" s="65"/>
      <c r="E63" s="53">
        <v>2</v>
      </c>
      <c r="F63" s="53">
        <v>25</v>
      </c>
      <c r="G63" s="53">
        <v>4</v>
      </c>
      <c r="H63" s="53">
        <v>19</v>
      </c>
      <c r="I63" s="53">
        <v>2</v>
      </c>
      <c r="J63" s="53">
        <v>24</v>
      </c>
      <c r="K63" s="54">
        <f t="shared" si="2"/>
        <v>8</v>
      </c>
      <c r="L63" s="56">
        <f t="shared" si="3"/>
        <v>68</v>
      </c>
    </row>
    <row r="64" spans="1:12" hidden="1" x14ac:dyDescent="0.25">
      <c r="A64" t="str">
        <f>COMTEMP!A55</f>
        <v>L-402</v>
      </c>
      <c r="B64">
        <f>COMTEMP!W55</f>
        <v>0</v>
      </c>
      <c r="C64">
        <f>COMTEMP!T55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COMTEMP!A56</f>
        <v>L-403</v>
      </c>
      <c r="B65">
        <f>COMTEMP!W56</f>
        <v>0</v>
      </c>
      <c r="C65">
        <f>COMTEMP!T56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COMTEMP!A57</f>
        <v>L-404</v>
      </c>
      <c r="B66">
        <f>COMTEMP!W57</f>
        <v>0</v>
      </c>
      <c r="C66">
        <f>COMTEMP!T57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COMTEMP!A59</f>
        <v>M-401</v>
      </c>
      <c r="B67">
        <f>COMTEMP!W59</f>
        <v>0</v>
      </c>
      <c r="C67">
        <f>COMTEMP!T59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COMTEMP!A60</f>
        <v>M-402</v>
      </c>
      <c r="B68">
        <f>COMTEMP!W60</f>
        <v>0</v>
      </c>
      <c r="C68">
        <f>COMTEMP!T60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COMTEMP!A61</f>
        <v>M-403</v>
      </c>
      <c r="B69">
        <f>COMTEMP!W61</f>
        <v>0</v>
      </c>
      <c r="C69">
        <f>COMTEMP!T61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COMTEMP!A62</f>
        <v>M-404</v>
      </c>
      <c r="B70">
        <f>COMTEMP!W62</f>
        <v>0</v>
      </c>
      <c r="C70">
        <f>COMTEMP!T62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COMTEMP!A64</f>
        <v>N-401</v>
      </c>
      <c r="B71">
        <f>COMTEMP!W64</f>
        <v>0</v>
      </c>
      <c r="C71">
        <f>COMTEMP!T64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COMTEMP!A65</f>
        <v>N-402</v>
      </c>
      <c r="B72">
        <f>COMTEMP!W65</f>
        <v>0</v>
      </c>
      <c r="C72">
        <f>COMTEMP!T65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COMTEMP!A66</f>
        <v>N-403</v>
      </c>
      <c r="B73">
        <f>COMTEMP!W66</f>
        <v>0</v>
      </c>
      <c r="C73">
        <f>COMTEMP!T66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COMTEMP!A67</f>
        <v>N-404</v>
      </c>
      <c r="B74">
        <f>COMTEMP!W67</f>
        <v>0</v>
      </c>
      <c r="C74">
        <f>COMTEMP!T67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COMTEMP!A69</f>
        <v>P-401</v>
      </c>
      <c r="B75">
        <f>COMTEMP!W69</f>
        <v>0</v>
      </c>
      <c r="C75">
        <f>COMTEMP!T69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COMTEMP!A70</f>
        <v>P-402</v>
      </c>
      <c r="B76">
        <f>COMTEMP!W70</f>
        <v>0</v>
      </c>
      <c r="C76">
        <f>COMTEMP!T70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COMTEMP!A71</f>
        <v>P-403</v>
      </c>
      <c r="B77">
        <f>COMTEMP!W71</f>
        <v>0</v>
      </c>
      <c r="C77">
        <f>COMTEMP!T71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COMTEMP!A72</f>
        <v>P-404</v>
      </c>
      <c r="B78">
        <f>COMTEMP!W72</f>
        <v>0</v>
      </c>
      <c r="C78">
        <f>COMTEMP!T72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COMTEMP!A74</f>
        <v>Q-401</v>
      </c>
      <c r="B79">
        <f>COMTEMP!W74</f>
        <v>0</v>
      </c>
      <c r="C79">
        <f>COMTEMP!T74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COMTEMP!A75</f>
        <v>Q-402</v>
      </c>
      <c r="B80">
        <f>COMTEMP!W75</f>
        <v>0</v>
      </c>
      <c r="C80">
        <f>COMTEMP!T75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COMTEMP!A76</f>
        <v>Q-403</v>
      </c>
      <c r="B81">
        <f>COMTEMP!W76</f>
        <v>0</v>
      </c>
      <c r="C81">
        <f>COMTEMP!T76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COMTEMP!A77</f>
        <v>Q-404</v>
      </c>
      <c r="B82">
        <f>COMTEMP!W77</f>
        <v>0</v>
      </c>
      <c r="C82">
        <f>COMTEMP!T77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COMTEMP!A79</f>
        <v>R-401</v>
      </c>
      <c r="B83">
        <f>COMTEMP!W79</f>
        <v>0</v>
      </c>
      <c r="C83">
        <f>COMTEMP!T79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COMTEMP!A80</f>
        <v>R-402</v>
      </c>
      <c r="B84">
        <f>COMTEMP!W80</f>
        <v>0</v>
      </c>
      <c r="C84">
        <f>COMTEMP!T80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COMTEMP!A81</f>
        <v>R-403</v>
      </c>
      <c r="B85">
        <f>COMTEMP!W81</f>
        <v>0</v>
      </c>
      <c r="C85">
        <f>COMTEMP!T81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COMTEMP!A82</f>
        <v>R-404</v>
      </c>
      <c r="B86">
        <f>COMTEMP!W82</f>
        <v>0</v>
      </c>
      <c r="C86">
        <f>COMTEMP!T82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COMTEMP!A84</f>
        <v>S-401</v>
      </c>
      <c r="B87">
        <f>COMTEMP!W84</f>
        <v>0</v>
      </c>
      <c r="C87">
        <f>COMTEMP!T84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COMTEMP!A85</f>
        <v>S-402</v>
      </c>
      <c r="B88">
        <f>COMTEMP!W85</f>
        <v>0</v>
      </c>
      <c r="C88">
        <f>COMTEMP!T85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COMTEMP!A86</f>
        <v>S-403</v>
      </c>
      <c r="B89">
        <f>COMTEMP!W86</f>
        <v>0</v>
      </c>
      <c r="C89">
        <f>COMTEMP!T86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COMTEMP!A87</f>
        <v>S-404</v>
      </c>
      <c r="B90">
        <f>COMTEMP!W87</f>
        <v>0</v>
      </c>
      <c r="C90">
        <f>COMTEMP!T87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COMTEMP!A89</f>
        <v>T-401</v>
      </c>
      <c r="B91">
        <f>COMTEMP!W89</f>
        <v>0</v>
      </c>
      <c r="C91">
        <f>COMTEMP!T89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COMTEMP!A90</f>
        <v>T-402</v>
      </c>
      <c r="B92">
        <f>COMTEMP!W90</f>
        <v>0</v>
      </c>
      <c r="C92">
        <f>COMTEMP!T90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COMTEMP!A91</f>
        <v>T-403</v>
      </c>
      <c r="B93">
        <f>COMTEMP!W91</f>
        <v>0</v>
      </c>
      <c r="C93">
        <f>COMTEMP!T91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COMTEMP!A92</f>
        <v>T-404</v>
      </c>
      <c r="B94">
        <f>COMTEMP!W92</f>
        <v>0</v>
      </c>
      <c r="C94">
        <f>COMTEMP!T92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COMTEMP!A94</f>
        <v>U-401</v>
      </c>
      <c r="B95">
        <f>COMTEMP!W94</f>
        <v>0</v>
      </c>
      <c r="C95">
        <f>COMTEMP!T94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COMTEMP!A95</f>
        <v>U-402</v>
      </c>
      <c r="B96">
        <f>COMTEMP!W95</f>
        <v>0</v>
      </c>
      <c r="C96">
        <f>COMTEMP!T95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COMTEMP!A96</f>
        <v>U-403</v>
      </c>
      <c r="B97">
        <f>COMTEMP!W96</f>
        <v>0</v>
      </c>
      <c r="C97">
        <f>COMTEMP!T96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COMTEMP!A97</f>
        <v>U-404</v>
      </c>
      <c r="B98">
        <f>COMTEMP!W97</f>
        <v>0</v>
      </c>
      <c r="C98">
        <f>COMTEMP!T97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COMTEMP!A99</f>
        <v>V-401</v>
      </c>
      <c r="B99">
        <f>COMTEMP!W99</f>
        <v>0</v>
      </c>
      <c r="C99">
        <f>COMTEMP!T99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COMTEMP!A100</f>
        <v>V-402</v>
      </c>
      <c r="B100">
        <f>COMTEMP!W100</f>
        <v>0</v>
      </c>
      <c r="C100">
        <f>COMTEMP!T100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COMTEMP!A101</f>
        <v>V-403</v>
      </c>
      <c r="B101">
        <f>COMTEMP!W101</f>
        <v>0</v>
      </c>
      <c r="C101">
        <f>COMTEMP!T101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COMTEMP!A102</f>
        <v>V-404</v>
      </c>
      <c r="B102">
        <f>COMTEMP!W102</f>
        <v>0</v>
      </c>
      <c r="C102">
        <f>COMTEMP!T102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COMTEMP!A104</f>
        <v>W-401</v>
      </c>
      <c r="B103">
        <f>COMTEMP!W104</f>
        <v>0</v>
      </c>
      <c r="C103">
        <f>COMTEMP!T104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COMTEMP!A105</f>
        <v>W-402</v>
      </c>
      <c r="B104">
        <f>COMTEMP!W105</f>
        <v>0</v>
      </c>
      <c r="C104">
        <f>COMTEMP!T105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COMTEMP!A106</f>
        <v>W-403</v>
      </c>
      <c r="B105">
        <f>COMTEMP!W106</f>
        <v>0</v>
      </c>
      <c r="C105">
        <f>COMTEMP!T106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COMTEMP!A107</f>
        <v>W-404</v>
      </c>
      <c r="B106">
        <f>COMTEMP!W107</f>
        <v>0</v>
      </c>
      <c r="C106">
        <f>COMTEMP!T107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COMTEMP!A109</f>
        <v>X-401</v>
      </c>
      <c r="B107">
        <f>COMTEMP!W109</f>
        <v>0</v>
      </c>
      <c r="C107">
        <f>COMTEMP!T109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COMTEMP!A110</f>
        <v>X-402</v>
      </c>
      <c r="B108">
        <f>COMTEMP!W110</f>
        <v>0</v>
      </c>
      <c r="C108">
        <f>COMTEMP!T110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COMTEMP!A111</f>
        <v>X-403</v>
      </c>
      <c r="B109">
        <f>COMTEMP!W111</f>
        <v>0</v>
      </c>
      <c r="C109">
        <f>COMTEMP!T111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COMTEMP!A112</f>
        <v>X-404</v>
      </c>
      <c r="B110">
        <f>COMTEMP!W112</f>
        <v>0</v>
      </c>
      <c r="C110">
        <f>COMTEMP!T112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COMTEMP!A114</f>
        <v>Y-401</v>
      </c>
      <c r="B111">
        <f>COMTEMP!W114</f>
        <v>0</v>
      </c>
      <c r="C111">
        <f>COMTEMP!T114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COMTEMP!A115</f>
        <v>Y-402</v>
      </c>
      <c r="B112">
        <f>COMTEMP!W115</f>
        <v>0</v>
      </c>
      <c r="C112">
        <f>COMTEMP!T115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COMTEMP!A116</f>
        <v>Y-403</v>
      </c>
      <c r="B113">
        <f>COMTEMP!W116</f>
        <v>0</v>
      </c>
      <c r="C113">
        <f>COMTEMP!T116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COMTEMP!A117</f>
        <v>Y-404</v>
      </c>
      <c r="B114">
        <f>COMTEMP!W117</f>
        <v>0</v>
      </c>
      <c r="C114">
        <f>COMTEMP!T117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COMTEMP!A119</f>
        <v>Z-401</v>
      </c>
      <c r="B115">
        <f>COMTEMP!W119</f>
        <v>0</v>
      </c>
      <c r="C115">
        <f>COMTEMP!T119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COMTEMP!A120</f>
        <v>Z-402</v>
      </c>
      <c r="B116">
        <f>COMTEMP!W120</f>
        <v>0</v>
      </c>
      <c r="C116">
        <f>COMTEMP!T120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COMTEMP!A121</f>
        <v>Z-403</v>
      </c>
      <c r="B117">
        <f>COMTEMP!W121</f>
        <v>0</v>
      </c>
      <c r="C117">
        <f>COMTEMP!T121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COMTEMP!A122</f>
        <v>Z-404</v>
      </c>
      <c r="B118">
        <f>COMTEMP!W122</f>
        <v>0</v>
      </c>
      <c r="C118">
        <f>COMTEMP!T122</f>
        <v>0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D119" s="65"/>
      <c r="K119" s="54">
        <f t="shared" si="6"/>
        <v>0</v>
      </c>
      <c r="L119" s="56">
        <f t="shared" si="7"/>
        <v>0</v>
      </c>
    </row>
    <row r="120" spans="1:12" x14ac:dyDescent="0.25">
      <c r="D120" s="65"/>
      <c r="K120" s="54">
        <f t="shared" si="6"/>
        <v>0</v>
      </c>
      <c r="L120" s="56">
        <f t="shared" si="7"/>
        <v>0</v>
      </c>
    </row>
    <row r="121" spans="1:12" x14ac:dyDescent="0.25">
      <c r="D121" s="65"/>
      <c r="K121" s="54">
        <f t="shared" si="6"/>
        <v>0</v>
      </c>
      <c r="L121" s="56">
        <f t="shared" si="7"/>
        <v>0</v>
      </c>
    </row>
    <row r="122" spans="1:12" x14ac:dyDescent="0.25"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80CC-BA84-8841-82F8-C57BF671474F}">
  <dimension ref="A1:L122"/>
  <sheetViews>
    <sheetView zoomScaleNormal="100" workbookViewId="0">
      <selection activeCell="K4" sqref="A1:L122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226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P!A4</f>
        <v>A-501</v>
      </c>
      <c r="B3">
        <f>P!U4</f>
        <v>3</v>
      </c>
      <c r="C3">
        <f>P!R4</f>
        <v>73</v>
      </c>
      <c r="D3" s="65"/>
      <c r="E3" s="53">
        <v>3</v>
      </c>
      <c r="F3" s="53">
        <v>24</v>
      </c>
      <c r="G3" s="53">
        <v>1</v>
      </c>
      <c r="H3" s="53">
        <v>24</v>
      </c>
      <c r="I3" s="53">
        <v>1</v>
      </c>
      <c r="J3" s="53">
        <v>25</v>
      </c>
      <c r="K3" s="54">
        <f t="shared" ref="K3:K34" si="0">SUM(E3,G3,I3)</f>
        <v>5</v>
      </c>
      <c r="L3" s="56">
        <f t="shared" ref="L3:L34" si="1">SUM(F3,H3,J3)</f>
        <v>73</v>
      </c>
    </row>
    <row r="4" spans="1:12" x14ac:dyDescent="0.25">
      <c r="A4" t="str">
        <f>P!A5</f>
        <v>A-502</v>
      </c>
      <c r="B4">
        <f>P!U5</f>
        <v>7</v>
      </c>
      <c r="C4">
        <f>P!R5</f>
        <v>70</v>
      </c>
      <c r="D4" s="65"/>
      <c r="E4" s="53">
        <v>2</v>
      </c>
      <c r="F4" s="53">
        <v>24</v>
      </c>
      <c r="G4" s="53">
        <v>3</v>
      </c>
      <c r="H4" s="53">
        <v>23</v>
      </c>
      <c r="I4" s="53">
        <v>3</v>
      </c>
      <c r="J4" s="53">
        <v>25</v>
      </c>
      <c r="K4" s="54">
        <f t="shared" si="0"/>
        <v>8</v>
      </c>
      <c r="L4" s="56">
        <f t="shared" si="1"/>
        <v>72</v>
      </c>
    </row>
    <row r="5" spans="1:12" x14ac:dyDescent="0.25">
      <c r="A5" t="str">
        <f>P!A6</f>
        <v>A-503</v>
      </c>
      <c r="B5">
        <f>P!U6</f>
        <v>9</v>
      </c>
      <c r="C5">
        <f>P!R6</f>
        <v>42</v>
      </c>
      <c r="D5" s="65"/>
      <c r="K5" s="54">
        <f t="shared" si="0"/>
        <v>0</v>
      </c>
      <c r="L5" s="56">
        <f t="shared" si="1"/>
        <v>0</v>
      </c>
    </row>
    <row r="6" spans="1:12" x14ac:dyDescent="0.25">
      <c r="A6" t="str">
        <f>P!A7</f>
        <v>A-504</v>
      </c>
      <c r="B6">
        <f>P!U7</f>
        <v>10</v>
      </c>
      <c r="C6">
        <f>P!R7</f>
        <v>63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P!A124</f>
        <v>AA-501</v>
      </c>
      <c r="B7">
        <f>P!U124</f>
        <v>0</v>
      </c>
      <c r="C7">
        <f>P!R124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P!A125</f>
        <v>AA-502</v>
      </c>
      <c r="B8">
        <f>P!U125</f>
        <v>0</v>
      </c>
      <c r="C8">
        <f>P!R125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P!A126</f>
        <v>AA-503</v>
      </c>
      <c r="B9">
        <f>P!U126</f>
        <v>0</v>
      </c>
      <c r="C9">
        <f>P!R126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P!A127</f>
        <v>AA-504</v>
      </c>
      <c r="B10">
        <f>P!U127</f>
        <v>0</v>
      </c>
      <c r="C10">
        <f>P!R127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P!A9</f>
        <v>B-501</v>
      </c>
      <c r="B11">
        <f>P!U9</f>
        <v>12</v>
      </c>
      <c r="C11">
        <f>P!R9</f>
        <v>62</v>
      </c>
      <c r="D11" s="65"/>
      <c r="K11" s="54">
        <f t="shared" si="0"/>
        <v>0</v>
      </c>
      <c r="L11" s="56">
        <f t="shared" si="1"/>
        <v>0</v>
      </c>
    </row>
    <row r="12" spans="1:12" x14ac:dyDescent="0.25">
      <c r="A12" t="str">
        <f>P!A10</f>
        <v>B-502</v>
      </c>
      <c r="B12">
        <f>P!U10</f>
        <v>7</v>
      </c>
      <c r="C12">
        <f>P!R10</f>
        <v>63</v>
      </c>
      <c r="D12" s="65"/>
      <c r="E12" s="53">
        <v>6</v>
      </c>
      <c r="F12" s="53">
        <v>23</v>
      </c>
      <c r="G12" s="53">
        <v>4</v>
      </c>
      <c r="H12" s="53">
        <v>23</v>
      </c>
      <c r="I12" s="53">
        <v>2</v>
      </c>
      <c r="J12" s="53">
        <v>25</v>
      </c>
      <c r="K12" s="54">
        <f t="shared" si="0"/>
        <v>12</v>
      </c>
      <c r="L12" s="56">
        <f t="shared" si="1"/>
        <v>71</v>
      </c>
    </row>
    <row r="13" spans="1:12" x14ac:dyDescent="0.25">
      <c r="A13" t="str">
        <f>P!A11</f>
        <v>B-503</v>
      </c>
      <c r="B13">
        <f>P!U11</f>
        <v>12</v>
      </c>
      <c r="C13">
        <f>P!R11</f>
        <v>51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P!A12</f>
        <v>B-504</v>
      </c>
      <c r="B14">
        <f>P!U12</f>
        <v>0</v>
      </c>
      <c r="C14">
        <f>P!R12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P!A129</f>
        <v>BB-501</v>
      </c>
      <c r="B15">
        <f>P!U129</f>
        <v>0</v>
      </c>
      <c r="C15">
        <f>P!R129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P!A130</f>
        <v>BB-502</v>
      </c>
      <c r="B16">
        <f>P!U130</f>
        <v>0</v>
      </c>
      <c r="C16">
        <f>P!R130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P!A131</f>
        <v>BB-503</v>
      </c>
      <c r="B17">
        <f>P!U131</f>
        <v>0</v>
      </c>
      <c r="C17">
        <f>P!R131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P!A132</f>
        <v>BB-504</v>
      </c>
      <c r="B18">
        <f>P!U132</f>
        <v>0</v>
      </c>
      <c r="C18">
        <f>P!R132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P!A14</f>
        <v>C-501</v>
      </c>
      <c r="B19">
        <f>P!U14</f>
        <v>9</v>
      </c>
      <c r="C19">
        <f>P!R14</f>
        <v>64</v>
      </c>
      <c r="D19" s="65"/>
      <c r="K19" s="54">
        <f t="shared" si="0"/>
        <v>0</v>
      </c>
      <c r="L19" s="56">
        <f t="shared" si="1"/>
        <v>0</v>
      </c>
    </row>
    <row r="20" spans="1:12" x14ac:dyDescent="0.25">
      <c r="A20" t="str">
        <f>P!A15</f>
        <v>C-502</v>
      </c>
      <c r="B20">
        <f>P!U15</f>
        <v>5</v>
      </c>
      <c r="C20">
        <f>P!R15</f>
        <v>70</v>
      </c>
      <c r="D20" s="65"/>
      <c r="E20" s="53">
        <v>4</v>
      </c>
      <c r="F20" s="53">
        <v>24</v>
      </c>
      <c r="G20" s="53">
        <v>5</v>
      </c>
      <c r="H20" s="53">
        <v>22</v>
      </c>
      <c r="I20" s="53">
        <v>1</v>
      </c>
      <c r="J20" s="53">
        <v>25</v>
      </c>
      <c r="K20" s="54">
        <f t="shared" si="0"/>
        <v>10</v>
      </c>
      <c r="L20" s="56">
        <f t="shared" si="1"/>
        <v>71</v>
      </c>
    </row>
    <row r="21" spans="1:12" x14ac:dyDescent="0.25">
      <c r="A21" t="str">
        <f>P!A16</f>
        <v>C-503</v>
      </c>
      <c r="B21">
        <f>P!U16</f>
        <v>7</v>
      </c>
      <c r="C21">
        <f>P!R16</f>
        <v>66</v>
      </c>
      <c r="D21" s="65"/>
      <c r="E21" s="53">
        <v>5</v>
      </c>
      <c r="F21" s="53">
        <v>23</v>
      </c>
      <c r="G21" s="53">
        <v>6</v>
      </c>
      <c r="H21" s="53">
        <v>23</v>
      </c>
      <c r="I21" s="53">
        <v>6</v>
      </c>
      <c r="J21" s="53">
        <v>21</v>
      </c>
      <c r="K21" s="54">
        <f t="shared" si="0"/>
        <v>17</v>
      </c>
      <c r="L21" s="56">
        <f t="shared" si="1"/>
        <v>67</v>
      </c>
    </row>
    <row r="22" spans="1:12" hidden="1" x14ac:dyDescent="0.25">
      <c r="A22" t="str">
        <f>P!A17</f>
        <v>C-504</v>
      </c>
      <c r="B22">
        <f>P!U17</f>
        <v>0</v>
      </c>
      <c r="C22">
        <f>P!R17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P!A134</f>
        <v>CC-501</v>
      </c>
      <c r="B23">
        <f>P!U134</f>
        <v>0</v>
      </c>
      <c r="C23">
        <f>P!R134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P!A135</f>
        <v>CC-502</v>
      </c>
      <c r="B24">
        <f>P!U135</f>
        <v>0</v>
      </c>
      <c r="C24">
        <f>P!R135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P!A136</f>
        <v>CC-503</v>
      </c>
      <c r="B25">
        <f>P!U136</f>
        <v>0</v>
      </c>
      <c r="C25">
        <f>P!R136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P!A137</f>
        <v>CC-504</v>
      </c>
      <c r="B26">
        <f>P!U137</f>
        <v>0</v>
      </c>
      <c r="C26">
        <f>P!R137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t="str">
        <f>P!A19</f>
        <v>D-501</v>
      </c>
      <c r="B27">
        <f>P!U19</f>
        <v>5</v>
      </c>
      <c r="C27">
        <f>P!R19</f>
        <v>66</v>
      </c>
      <c r="D27" s="65"/>
      <c r="E27" s="53">
        <v>2</v>
      </c>
      <c r="F27" s="53">
        <v>23</v>
      </c>
      <c r="G27" s="53">
        <v>6</v>
      </c>
      <c r="H27" s="53">
        <v>24</v>
      </c>
      <c r="I27" s="53">
        <v>6</v>
      </c>
      <c r="J27" s="53">
        <v>22</v>
      </c>
      <c r="K27" s="54">
        <f t="shared" si="0"/>
        <v>14</v>
      </c>
      <c r="L27" s="56">
        <f t="shared" si="1"/>
        <v>69</v>
      </c>
    </row>
    <row r="28" spans="1:12" x14ac:dyDescent="0.25">
      <c r="A28" t="str">
        <f>P!A20</f>
        <v>D-502</v>
      </c>
      <c r="B28">
        <f>P!U20</f>
        <v>8</v>
      </c>
      <c r="C28">
        <f>P!R20</f>
        <v>66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P!A21</f>
        <v>D-503</v>
      </c>
      <c r="B29">
        <f>P!U21</f>
        <v>0</v>
      </c>
      <c r="C29">
        <f>P!R21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P!A22</f>
        <v>D-504</v>
      </c>
      <c r="B30">
        <f>P!U22</f>
        <v>0</v>
      </c>
      <c r="C30">
        <f>P!R22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P!A139</f>
        <v>DD-501</v>
      </c>
      <c r="B31">
        <f>P!U139</f>
        <v>0</v>
      </c>
      <c r="C31">
        <f>P!R139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P!A140</f>
        <v>DD-502</v>
      </c>
      <c r="B32">
        <f>P!U140</f>
        <v>0</v>
      </c>
      <c r="C32">
        <f>P!R140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P!A141</f>
        <v>DD-503</v>
      </c>
      <c r="B33">
        <f>P!U141</f>
        <v>0</v>
      </c>
      <c r="C33">
        <f>P!R141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P!A142</f>
        <v>DD-504</v>
      </c>
      <c r="B34">
        <f>P!U142</f>
        <v>0</v>
      </c>
      <c r="C34">
        <f>P!R142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P!A24</f>
        <v>E-501</v>
      </c>
      <c r="B35">
        <f>P!U24</f>
        <v>12</v>
      </c>
      <c r="C35">
        <f>P!R24</f>
        <v>48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x14ac:dyDescent="0.25">
      <c r="A36" t="str">
        <f>P!A25</f>
        <v>E-502</v>
      </c>
      <c r="B36">
        <f>P!U25</f>
        <v>12</v>
      </c>
      <c r="C36">
        <f>P!R25</f>
        <v>54</v>
      </c>
      <c r="D36" s="65"/>
      <c r="K36" s="54">
        <f t="shared" si="2"/>
        <v>0</v>
      </c>
      <c r="L36" s="56">
        <f t="shared" si="3"/>
        <v>0</v>
      </c>
    </row>
    <row r="37" spans="1:12" x14ac:dyDescent="0.25">
      <c r="A37" t="str">
        <f>P!A26</f>
        <v>E-503</v>
      </c>
      <c r="B37">
        <f>P!U26</f>
        <v>11</v>
      </c>
      <c r="C37">
        <f>P!R26</f>
        <v>58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P!A27</f>
        <v>E-504</v>
      </c>
      <c r="B38">
        <f>P!U27</f>
        <v>0</v>
      </c>
      <c r="C38">
        <f>P!R27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P!A144</f>
        <v>EE-501</v>
      </c>
      <c r="B39">
        <f>P!U144</f>
        <v>0</v>
      </c>
      <c r="C39">
        <f>P!R144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P!A145</f>
        <v>EE-502</v>
      </c>
      <c r="B40">
        <f>P!U145</f>
        <v>0</v>
      </c>
      <c r="C40">
        <f>P!R145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P!A146</f>
        <v>EE-503</v>
      </c>
      <c r="B41">
        <f>P!U146</f>
        <v>0</v>
      </c>
      <c r="C41">
        <f>P!R146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P!A147</f>
        <v>EE-504</v>
      </c>
      <c r="B42">
        <f>P!U147</f>
        <v>0</v>
      </c>
      <c r="C42">
        <f>P!R147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P!A29</f>
        <v>F-501</v>
      </c>
      <c r="B43">
        <f>P!U29</f>
        <v>0</v>
      </c>
      <c r="C43">
        <f>P!R29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P!A30</f>
        <v>F-502</v>
      </c>
      <c r="B44">
        <f>P!U30</f>
        <v>0</v>
      </c>
      <c r="C44">
        <f>P!R30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P!A31</f>
        <v>F-503</v>
      </c>
      <c r="B45">
        <f>P!U31</f>
        <v>0</v>
      </c>
      <c r="C45">
        <f>P!R31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P!A32</f>
        <v>F-504</v>
      </c>
      <c r="B46">
        <f>P!U32</f>
        <v>0</v>
      </c>
      <c r="C46">
        <f>P!R32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P!A149</f>
        <v>FF-501</v>
      </c>
      <c r="B47">
        <f>P!U149</f>
        <v>0</v>
      </c>
      <c r="C47">
        <f>P!R149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P!A150</f>
        <v>FF-502</v>
      </c>
      <c r="B48">
        <f>P!U150</f>
        <v>0</v>
      </c>
      <c r="C48">
        <f>P!R150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P!A151</f>
        <v>FF-503</v>
      </c>
      <c r="B49">
        <f>P!U151</f>
        <v>0</v>
      </c>
      <c r="C49">
        <f>P!R151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P!A152</f>
        <v>FF-504</v>
      </c>
      <c r="B50">
        <f>P!U152</f>
        <v>0</v>
      </c>
      <c r="C50">
        <f>P!R152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P!A34</f>
        <v>G-501</v>
      </c>
      <c r="B51">
        <f>P!U34</f>
        <v>0</v>
      </c>
      <c r="C51">
        <f>P!R34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P!A35</f>
        <v>G-502</v>
      </c>
      <c r="B52">
        <f>P!U35</f>
        <v>0</v>
      </c>
      <c r="C52">
        <f>P!R35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P!A36</f>
        <v>G-503</v>
      </c>
      <c r="B53">
        <f>P!U36</f>
        <v>0</v>
      </c>
      <c r="C53">
        <f>P!R36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P!A37</f>
        <v>G-504</v>
      </c>
      <c r="B54">
        <f>P!U37</f>
        <v>0</v>
      </c>
      <c r="C54">
        <f>P!R37</f>
        <v>0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t="str">
        <f>P!A39</f>
        <v>H-501</v>
      </c>
      <c r="B55">
        <f>P!U39</f>
        <v>7</v>
      </c>
      <c r="C55">
        <f>P!R39</f>
        <v>71</v>
      </c>
      <c r="D55" s="65"/>
      <c r="E55" s="53">
        <v>4</v>
      </c>
      <c r="F55" s="53">
        <v>23</v>
      </c>
      <c r="G55" s="53">
        <v>6</v>
      </c>
      <c r="H55" s="53">
        <v>22</v>
      </c>
      <c r="I55" s="53">
        <v>5</v>
      </c>
      <c r="J55" s="53">
        <v>24</v>
      </c>
      <c r="K55" s="54">
        <f t="shared" si="2"/>
        <v>15</v>
      </c>
      <c r="L55" s="56">
        <f t="shared" si="3"/>
        <v>69</v>
      </c>
    </row>
    <row r="56" spans="1:12" hidden="1" x14ac:dyDescent="0.25">
      <c r="A56" t="str">
        <f>P!A40</f>
        <v>H-502</v>
      </c>
      <c r="B56">
        <f>P!U40</f>
        <v>0</v>
      </c>
      <c r="C56">
        <f>P!R40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P!A41</f>
        <v>H-503</v>
      </c>
      <c r="B57">
        <f>P!U41</f>
        <v>0</v>
      </c>
      <c r="C57">
        <f>P!R41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P!A42</f>
        <v>H-504</v>
      </c>
      <c r="B58">
        <f>P!U42</f>
        <v>0</v>
      </c>
      <c r="C58">
        <f>P!R42</f>
        <v>0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t="str">
        <f>P!A44</f>
        <v>J-501</v>
      </c>
      <c r="B59">
        <f>P!U44</f>
        <v>0</v>
      </c>
      <c r="C59">
        <f>P!R44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P!A45</f>
        <v>J-502</v>
      </c>
      <c r="B60">
        <f>P!U45</f>
        <v>0</v>
      </c>
      <c r="C60">
        <f>P!R45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P!A46</f>
        <v>J-503</v>
      </c>
      <c r="B61">
        <f>P!U46</f>
        <v>0</v>
      </c>
      <c r="C61">
        <f>P!R46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P!A47</f>
        <v>J-504</v>
      </c>
      <c r="B62">
        <f>P!U47</f>
        <v>0</v>
      </c>
      <c r="C62">
        <f>P!R47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t="str">
        <f>P!A49</f>
        <v>K-501</v>
      </c>
      <c r="B63">
        <f>P!U49</f>
        <v>0</v>
      </c>
      <c r="C63">
        <f>P!R49</f>
        <v>0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P!A50</f>
        <v>K-502</v>
      </c>
      <c r="B64">
        <f>P!U50</f>
        <v>0</v>
      </c>
      <c r="C64">
        <f>P!R50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P!A51</f>
        <v>K-503</v>
      </c>
      <c r="B65">
        <f>P!U51</f>
        <v>0</v>
      </c>
      <c r="C65">
        <f>P!R51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P!A52</f>
        <v>K-504</v>
      </c>
      <c r="B66">
        <f>P!U52</f>
        <v>0</v>
      </c>
      <c r="C66">
        <f>P!R52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P!A54</f>
        <v>L-501</v>
      </c>
      <c r="B67">
        <f>P!U54</f>
        <v>0</v>
      </c>
      <c r="C67">
        <f>P!R54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P!A55</f>
        <v>L-502</v>
      </c>
      <c r="B68">
        <f>P!U55</f>
        <v>0</v>
      </c>
      <c r="C68">
        <f>P!R55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P!A56</f>
        <v>L-503</v>
      </c>
      <c r="B69">
        <f>P!U56</f>
        <v>0</v>
      </c>
      <c r="C69">
        <f>P!R56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P!A57</f>
        <v>L-504</v>
      </c>
      <c r="B70">
        <f>P!U57</f>
        <v>0</v>
      </c>
      <c r="C70">
        <f>P!R57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P!A59</f>
        <v>M-501</v>
      </c>
      <c r="B71">
        <f>P!U59</f>
        <v>0</v>
      </c>
      <c r="C71">
        <f>P!R59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P!A60</f>
        <v>M-502</v>
      </c>
      <c r="B72">
        <f>P!U60</f>
        <v>0</v>
      </c>
      <c r="C72">
        <f>P!R60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P!A61</f>
        <v>M-503</v>
      </c>
      <c r="B73">
        <f>P!U61</f>
        <v>0</v>
      </c>
      <c r="C73">
        <f>P!R61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P!A62</f>
        <v>M-504</v>
      </c>
      <c r="B74">
        <f>P!U62</f>
        <v>0</v>
      </c>
      <c r="C74">
        <f>P!R62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P!A64</f>
        <v>N-501</v>
      </c>
      <c r="B75">
        <f>P!U64</f>
        <v>0</v>
      </c>
      <c r="C75">
        <f>P!R64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P!A65</f>
        <v>N-502</v>
      </c>
      <c r="B76">
        <f>P!U65</f>
        <v>0</v>
      </c>
      <c r="C76">
        <f>P!R65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P!A66</f>
        <v>N-503</v>
      </c>
      <c r="B77">
        <f>P!U66</f>
        <v>0</v>
      </c>
      <c r="C77">
        <f>P!R66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P!A67</f>
        <v>N-504</v>
      </c>
      <c r="B78">
        <f>P!U67</f>
        <v>0</v>
      </c>
      <c r="C78">
        <f>P!R67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P!A69</f>
        <v>P-501</v>
      </c>
      <c r="B79">
        <f>P!U69</f>
        <v>0</v>
      </c>
      <c r="C79">
        <f>P!R69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P!A70</f>
        <v>P-502</v>
      </c>
      <c r="B80">
        <f>P!U70</f>
        <v>0</v>
      </c>
      <c r="C80">
        <f>P!R70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P!A71</f>
        <v>P-503</v>
      </c>
      <c r="B81">
        <f>P!U71</f>
        <v>0</v>
      </c>
      <c r="C81">
        <f>P!R71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P!A72</f>
        <v>P-504</v>
      </c>
      <c r="B82">
        <f>P!U72</f>
        <v>0</v>
      </c>
      <c r="C82">
        <f>P!R72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P!A74</f>
        <v>Q-501</v>
      </c>
      <c r="B83">
        <f>P!U74</f>
        <v>0</v>
      </c>
      <c r="C83">
        <f>P!R74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P!A75</f>
        <v>Q-502</v>
      </c>
      <c r="B84">
        <f>P!U75</f>
        <v>0</v>
      </c>
      <c r="C84">
        <f>P!R75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P!A76</f>
        <v>Q-502</v>
      </c>
      <c r="B85">
        <f>P!U76</f>
        <v>0</v>
      </c>
      <c r="C85">
        <f>P!R76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P!A77</f>
        <v>Q-504</v>
      </c>
      <c r="B86">
        <f>P!U77</f>
        <v>0</v>
      </c>
      <c r="C86">
        <f>P!R77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P!A79</f>
        <v>R-501</v>
      </c>
      <c r="B87">
        <f>P!U79</f>
        <v>0</v>
      </c>
      <c r="C87">
        <f>P!R79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P!A80</f>
        <v>R-502</v>
      </c>
      <c r="B88">
        <f>P!U80</f>
        <v>0</v>
      </c>
      <c r="C88">
        <f>P!R80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P!A81</f>
        <v>R-503</v>
      </c>
      <c r="B89">
        <f>P!U81</f>
        <v>0</v>
      </c>
      <c r="C89">
        <f>P!R81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P!A82</f>
        <v>R-504</v>
      </c>
      <c r="B90">
        <f>P!U82</f>
        <v>0</v>
      </c>
      <c r="C90">
        <f>P!R82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P!A84</f>
        <v>S-501</v>
      </c>
      <c r="B91">
        <f>P!U84</f>
        <v>0</v>
      </c>
      <c r="C91">
        <f>P!R84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P!A85</f>
        <v>S-502</v>
      </c>
      <c r="B92">
        <f>P!U85</f>
        <v>0</v>
      </c>
      <c r="C92">
        <f>P!R85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P!A86</f>
        <v>S-503</v>
      </c>
      <c r="B93">
        <f>P!U86</f>
        <v>0</v>
      </c>
      <c r="C93">
        <f>P!R86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P!A87</f>
        <v>S-504</v>
      </c>
      <c r="B94">
        <f>P!U87</f>
        <v>0</v>
      </c>
      <c r="C94">
        <f>P!R87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P!A89</f>
        <v>T-501</v>
      </c>
      <c r="B95">
        <f>P!U89</f>
        <v>0</v>
      </c>
      <c r="C95">
        <f>P!R89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P!A90</f>
        <v>T-502</v>
      </c>
      <c r="B96">
        <f>P!U90</f>
        <v>0</v>
      </c>
      <c r="C96">
        <f>P!R90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P!A91</f>
        <v>T-503</v>
      </c>
      <c r="B97">
        <f>P!U91</f>
        <v>0</v>
      </c>
      <c r="C97">
        <f>P!R91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P!A92</f>
        <v>T-504</v>
      </c>
      <c r="B98">
        <f>P!U92</f>
        <v>0</v>
      </c>
      <c r="C98">
        <f>P!R92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P!A94</f>
        <v>U-501</v>
      </c>
      <c r="B99">
        <f>P!U94</f>
        <v>0</v>
      </c>
      <c r="C99">
        <f>P!R94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P!A95</f>
        <v>U-502</v>
      </c>
      <c r="B100">
        <f>P!U95</f>
        <v>0</v>
      </c>
      <c r="C100">
        <f>P!R95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P!A96</f>
        <v>U-503</v>
      </c>
      <c r="B101">
        <f>P!U96</f>
        <v>0</v>
      </c>
      <c r="C101">
        <f>P!R96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P!A97</f>
        <v>U-504</v>
      </c>
      <c r="B102">
        <f>P!U97</f>
        <v>0</v>
      </c>
      <c r="C102">
        <f>P!R97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P!A99</f>
        <v>V-501</v>
      </c>
      <c r="B103">
        <f>P!U99</f>
        <v>0</v>
      </c>
      <c r="C103">
        <f>P!R99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P!A100</f>
        <v>V-502</v>
      </c>
      <c r="B104">
        <f>P!U100</f>
        <v>0</v>
      </c>
      <c r="C104">
        <f>P!R100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P!A101</f>
        <v>V-503</v>
      </c>
      <c r="B105">
        <f>P!U101</f>
        <v>0</v>
      </c>
      <c r="C105">
        <f>P!R101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P!A102</f>
        <v>V-504</v>
      </c>
      <c r="B106">
        <f>P!U102</f>
        <v>0</v>
      </c>
      <c r="C106">
        <f>P!R102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P!A104</f>
        <v>W-501</v>
      </c>
      <c r="B107">
        <f>P!U104</f>
        <v>0</v>
      </c>
      <c r="C107">
        <f>P!R104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P!A105</f>
        <v>W-502</v>
      </c>
      <c r="B108">
        <f>P!U105</f>
        <v>0</v>
      </c>
      <c r="C108">
        <f>P!R105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P!A106</f>
        <v>W-503</v>
      </c>
      <c r="B109">
        <f>P!U106</f>
        <v>0</v>
      </c>
      <c r="C109">
        <f>P!R106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P!A107</f>
        <v>W-504</v>
      </c>
      <c r="B110">
        <f>P!U107</f>
        <v>0</v>
      </c>
      <c r="C110">
        <f>P!R107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P!A109</f>
        <v>X-501</v>
      </c>
      <c r="B111">
        <f>P!U109</f>
        <v>0</v>
      </c>
      <c r="C111">
        <f>P!R109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P!A110</f>
        <v>X-502</v>
      </c>
      <c r="B112">
        <f>P!U110</f>
        <v>0</v>
      </c>
      <c r="C112">
        <f>P!R110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P!A111</f>
        <v>X-503</v>
      </c>
      <c r="B113">
        <f>P!U111</f>
        <v>0</v>
      </c>
      <c r="C113">
        <f>P!R111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P!A112</f>
        <v>X-504</v>
      </c>
      <c r="B114">
        <f>P!U112</f>
        <v>0</v>
      </c>
      <c r="C114">
        <f>P!R112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P!A114</f>
        <v>Y-501</v>
      </c>
      <c r="B115">
        <f>P!U114</f>
        <v>0</v>
      </c>
      <c r="C115">
        <f>P!R114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P!A115</f>
        <v>Y-502</v>
      </c>
      <c r="B116">
        <f>P!U115</f>
        <v>0</v>
      </c>
      <c r="C116">
        <f>P!R115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P!A116</f>
        <v>Y-503</v>
      </c>
      <c r="B117">
        <f>P!U116</f>
        <v>0</v>
      </c>
      <c r="C117">
        <f>P!R116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P!A117</f>
        <v>Y-504</v>
      </c>
      <c r="B118">
        <f>P!U117</f>
        <v>0</v>
      </c>
      <c r="C118">
        <f>P!R117</f>
        <v>0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A119" t="str">
        <f>P!A119</f>
        <v>Z-501</v>
      </c>
      <c r="B119">
        <f>P!U119</f>
        <v>0</v>
      </c>
      <c r="C119">
        <f>P!R119</f>
        <v>0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t="str">
        <f>P!A120</f>
        <v>Z-502</v>
      </c>
      <c r="B120">
        <f>P!U120</f>
        <v>0</v>
      </c>
      <c r="C120">
        <f>P!R120</f>
        <v>0</v>
      </c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A121" t="str">
        <f>P!A121</f>
        <v>Z-503</v>
      </c>
      <c r="B121">
        <f>P!U121</f>
        <v>0</v>
      </c>
      <c r="C121">
        <f>P!R121</f>
        <v>0</v>
      </c>
      <c r="D121" s="65"/>
      <c r="K121" s="54">
        <f t="shared" si="6"/>
        <v>0</v>
      </c>
      <c r="L121" s="56">
        <f t="shared" si="7"/>
        <v>0</v>
      </c>
    </row>
    <row r="122" spans="1:12" hidden="1" x14ac:dyDescent="0.25">
      <c r="A122" t="str">
        <f>P!A122</f>
        <v>Z-504</v>
      </c>
      <c r="B122">
        <f>P!U122</f>
        <v>0</v>
      </c>
      <c r="C122">
        <f>P!R122</f>
        <v>0</v>
      </c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0E09-6CAD-E544-B39E-7607EE19665C}">
  <dimension ref="A1:L122"/>
  <sheetViews>
    <sheetView topLeftCell="A22" zoomScaleNormal="100" workbookViewId="0">
      <selection activeCell="A2" sqref="A2:XFD2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10" width="6.2851562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227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MT!A4</f>
        <v>A-601</v>
      </c>
      <c r="B3">
        <f>MT!Y4</f>
        <v>12</v>
      </c>
      <c r="C3">
        <f>MT!V4</f>
        <v>73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x14ac:dyDescent="0.25">
      <c r="A4" t="str">
        <f>MT!A5</f>
        <v>A-602</v>
      </c>
      <c r="B4">
        <f>MT!Y5</f>
        <v>6</v>
      </c>
      <c r="C4">
        <f>MT!V5</f>
        <v>72</v>
      </c>
      <c r="D4" s="65"/>
      <c r="E4" s="53">
        <v>4</v>
      </c>
      <c r="F4" s="53">
        <v>22</v>
      </c>
      <c r="G4" s="53">
        <v>4</v>
      </c>
      <c r="H4" s="53">
        <v>25</v>
      </c>
      <c r="I4" s="53">
        <v>3</v>
      </c>
      <c r="J4" s="53">
        <v>25</v>
      </c>
      <c r="K4" s="54">
        <f t="shared" si="0"/>
        <v>11</v>
      </c>
      <c r="L4" s="56">
        <f t="shared" si="1"/>
        <v>72</v>
      </c>
    </row>
    <row r="5" spans="1:12" x14ac:dyDescent="0.25">
      <c r="A5" t="str">
        <f>MT!A6</f>
        <v>A-603</v>
      </c>
      <c r="B5">
        <f>MT!Y6</f>
        <v>11</v>
      </c>
      <c r="C5">
        <f>MT!V6</f>
        <v>61</v>
      </c>
      <c r="D5" s="65"/>
      <c r="K5" s="54">
        <f t="shared" si="0"/>
        <v>0</v>
      </c>
      <c r="L5" s="56">
        <f t="shared" si="1"/>
        <v>0</v>
      </c>
    </row>
    <row r="6" spans="1:12" x14ac:dyDescent="0.25">
      <c r="A6" t="str">
        <f>MT!A7</f>
        <v>A-604</v>
      </c>
      <c r="B6">
        <f>MT!Y7</f>
        <v>4</v>
      </c>
      <c r="C6">
        <f>MT!V7</f>
        <v>73</v>
      </c>
      <c r="D6" s="65"/>
      <c r="E6" s="53">
        <v>3</v>
      </c>
      <c r="F6" s="53">
        <v>24</v>
      </c>
      <c r="G6" s="53">
        <v>2</v>
      </c>
      <c r="H6" s="53">
        <v>25</v>
      </c>
      <c r="I6" s="53">
        <v>5</v>
      </c>
      <c r="J6" s="53">
        <v>25</v>
      </c>
      <c r="K6" s="54">
        <f t="shared" si="0"/>
        <v>10</v>
      </c>
      <c r="L6" s="56">
        <f t="shared" si="1"/>
        <v>74</v>
      </c>
    </row>
    <row r="7" spans="1:12" hidden="1" x14ac:dyDescent="0.25">
      <c r="A7" t="str">
        <f>MT!A124</f>
        <v>AA-601</v>
      </c>
      <c r="B7">
        <f>MT!Y124</f>
        <v>0</v>
      </c>
      <c r="C7">
        <f>MT!V124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MT!A125</f>
        <v>AA-602</v>
      </c>
      <c r="B8">
        <f>MT!Y125</f>
        <v>0</v>
      </c>
      <c r="C8">
        <f>MT!V125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MT!A126</f>
        <v>AA-603</v>
      </c>
      <c r="B9">
        <f>MT!Y126</f>
        <v>0</v>
      </c>
      <c r="C9">
        <f>MT!V126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MT!A127</f>
        <v>AA-604</v>
      </c>
      <c r="B10">
        <f>MT!Y127</f>
        <v>0</v>
      </c>
      <c r="C10">
        <f>MT!V127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MT!A9</f>
        <v>B-601</v>
      </c>
      <c r="B11">
        <f>MT!Y9</f>
        <v>12</v>
      </c>
      <c r="C11">
        <f>MT!V9</f>
        <v>67</v>
      </c>
      <c r="D11" s="65"/>
      <c r="K11" s="54">
        <f t="shared" si="0"/>
        <v>0</v>
      </c>
      <c r="L11" s="56">
        <f t="shared" si="1"/>
        <v>0</v>
      </c>
    </row>
    <row r="12" spans="1:12" x14ac:dyDescent="0.25">
      <c r="A12" t="str">
        <f>MT!A10</f>
        <v>B-602</v>
      </c>
      <c r="B12">
        <f>MT!Y10</f>
        <v>7</v>
      </c>
      <c r="C12">
        <f>MT!V10</f>
        <v>65</v>
      </c>
      <c r="D12" s="65"/>
      <c r="K12" s="54">
        <f t="shared" si="0"/>
        <v>0</v>
      </c>
      <c r="L12" s="56">
        <f t="shared" si="1"/>
        <v>0</v>
      </c>
    </row>
    <row r="13" spans="1:12" x14ac:dyDescent="0.25">
      <c r="A13" t="str">
        <f>MT!A11</f>
        <v>B-603</v>
      </c>
      <c r="B13">
        <f>MT!Y11</f>
        <v>12</v>
      </c>
      <c r="C13">
        <f>MT!V11</f>
        <v>72</v>
      </c>
      <c r="D13" s="65"/>
      <c r="K13" s="54">
        <f t="shared" si="0"/>
        <v>0</v>
      </c>
      <c r="L13" s="56">
        <f t="shared" si="1"/>
        <v>0</v>
      </c>
    </row>
    <row r="14" spans="1:12" x14ac:dyDescent="0.25">
      <c r="A14" t="str">
        <f>MT!A12</f>
        <v>B-604</v>
      </c>
      <c r="B14">
        <f>MT!Y12</f>
        <v>8</v>
      </c>
      <c r="C14">
        <f>MT!V12</f>
        <v>72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MT!A129</f>
        <v>BB-601</v>
      </c>
      <c r="B15">
        <f>MT!Y129</f>
        <v>0</v>
      </c>
      <c r="C15">
        <f>MT!V129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MT!A130</f>
        <v>BB-602</v>
      </c>
      <c r="B16">
        <f>MT!Y130</f>
        <v>0</v>
      </c>
      <c r="C16">
        <f>MT!V130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MT!A131</f>
        <v>BB-603</v>
      </c>
      <c r="B17">
        <f>MT!Y131</f>
        <v>0</v>
      </c>
      <c r="C17">
        <f>MT!V131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MT!A132</f>
        <v>BB-604</v>
      </c>
      <c r="B18">
        <f>MT!Y132</f>
        <v>0</v>
      </c>
      <c r="C18">
        <f>MT!V132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MT!A14</f>
        <v>C-601</v>
      </c>
      <c r="B19">
        <f>MT!Y14</f>
        <v>8</v>
      </c>
      <c r="C19">
        <f>MT!V14</f>
        <v>70</v>
      </c>
      <c r="D19" s="65"/>
      <c r="K19" s="54">
        <f t="shared" si="0"/>
        <v>0</v>
      </c>
      <c r="L19" s="56">
        <f t="shared" si="1"/>
        <v>0</v>
      </c>
    </row>
    <row r="20" spans="1:12" x14ac:dyDescent="0.25">
      <c r="A20" t="str">
        <f>MT!A15</f>
        <v>C-602</v>
      </c>
      <c r="B20">
        <f>MT!Y15</f>
        <v>7</v>
      </c>
      <c r="C20">
        <f>MT!V15</f>
        <v>74</v>
      </c>
      <c r="D20" s="65"/>
      <c r="K20" s="54">
        <f t="shared" si="0"/>
        <v>0</v>
      </c>
      <c r="L20" s="56">
        <f t="shared" si="1"/>
        <v>0</v>
      </c>
    </row>
    <row r="21" spans="1:12" x14ac:dyDescent="0.25">
      <c r="A21" t="str">
        <f>MT!A16</f>
        <v>C-603</v>
      </c>
      <c r="B21">
        <f>MT!Y16</f>
        <v>11</v>
      </c>
      <c r="C21">
        <f>MT!V16</f>
        <v>65</v>
      </c>
      <c r="D21" s="65"/>
      <c r="K21" s="54">
        <f t="shared" si="0"/>
        <v>0</v>
      </c>
      <c r="L21" s="56">
        <f t="shared" si="1"/>
        <v>0</v>
      </c>
    </row>
    <row r="22" spans="1:12" x14ac:dyDescent="0.25">
      <c r="A22" t="str">
        <f>MT!A17</f>
        <v>C-604</v>
      </c>
      <c r="B22">
        <f>MT!Y17</f>
        <v>11</v>
      </c>
      <c r="C22">
        <f>MT!V17</f>
        <v>64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MT!A134</f>
        <v>CC-601</v>
      </c>
      <c r="B23">
        <f>MT!Y134</f>
        <v>0</v>
      </c>
      <c r="C23">
        <f>MT!V134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MT!A135</f>
        <v>CC-602</v>
      </c>
      <c r="B24">
        <f>MT!Y135</f>
        <v>0</v>
      </c>
      <c r="C24">
        <f>MT!V135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MT!A136</f>
        <v>CC-603</v>
      </c>
      <c r="B25">
        <f>MT!Y136</f>
        <v>0</v>
      </c>
      <c r="C25">
        <f>MT!V136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MT!A137</f>
        <v>CC-604</v>
      </c>
      <c r="B26">
        <f>MT!Y137</f>
        <v>0</v>
      </c>
      <c r="C26">
        <f>MT!V137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t="str">
        <f>MT!A19</f>
        <v>D-601</v>
      </c>
      <c r="B27">
        <f>MT!Y19</f>
        <v>6</v>
      </c>
      <c r="C27">
        <f>MT!V19</f>
        <v>71</v>
      </c>
      <c r="D27" s="65"/>
      <c r="E27" s="53">
        <v>1</v>
      </c>
      <c r="F27" s="53">
        <v>25</v>
      </c>
      <c r="G27" s="53">
        <v>5</v>
      </c>
      <c r="H27" s="53">
        <v>25</v>
      </c>
      <c r="I27" s="53">
        <v>2</v>
      </c>
      <c r="J27" s="53">
        <v>25</v>
      </c>
      <c r="K27" s="54">
        <f t="shared" si="0"/>
        <v>8</v>
      </c>
      <c r="L27" s="56">
        <f t="shared" si="1"/>
        <v>75</v>
      </c>
    </row>
    <row r="28" spans="1:12" x14ac:dyDescent="0.25">
      <c r="A28" t="str">
        <f>MT!A20</f>
        <v>D-602</v>
      </c>
      <c r="B28">
        <f>MT!Y20</f>
        <v>10</v>
      </c>
      <c r="C28">
        <f>MT!V20</f>
        <v>74</v>
      </c>
      <c r="D28" s="65"/>
      <c r="K28" s="54">
        <f t="shared" si="0"/>
        <v>0</v>
      </c>
      <c r="L28" s="56">
        <f t="shared" si="1"/>
        <v>0</v>
      </c>
    </row>
    <row r="29" spans="1:12" x14ac:dyDescent="0.25">
      <c r="A29" t="str">
        <f>MT!A21</f>
        <v>D-603</v>
      </c>
      <c r="B29">
        <f>MT!Y21</f>
        <v>10</v>
      </c>
      <c r="C29">
        <f>MT!V21</f>
        <v>64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MT!A22</f>
        <v>D-604</v>
      </c>
      <c r="B30">
        <f>MT!Y22</f>
        <v>0</v>
      </c>
      <c r="C30">
        <f>MT!V22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MT!A139</f>
        <v>DD-601</v>
      </c>
      <c r="B31">
        <f>MT!Y139</f>
        <v>0</v>
      </c>
      <c r="C31">
        <f>MT!V139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MT!A140</f>
        <v>DD-602</v>
      </c>
      <c r="B32">
        <f>MT!Y140</f>
        <v>0</v>
      </c>
      <c r="C32">
        <f>MT!V140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MT!A141</f>
        <v>DD-603</v>
      </c>
      <c r="B33">
        <f>MT!Y141</f>
        <v>0</v>
      </c>
      <c r="C33">
        <f>MT!V141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MT!A142</f>
        <v>DD-604</v>
      </c>
      <c r="B34">
        <f>MT!Y142</f>
        <v>0</v>
      </c>
      <c r="C34">
        <f>MT!V142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MT!A24</f>
        <v>E-601</v>
      </c>
      <c r="B35">
        <f>MT!Y24</f>
        <v>0</v>
      </c>
      <c r="C35">
        <f>MT!V24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MT!A25</f>
        <v>E-602</v>
      </c>
      <c r="B36">
        <f>MT!Y25</f>
        <v>0</v>
      </c>
      <c r="C36">
        <f>MT!V25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MT!A26</f>
        <v>E-603</v>
      </c>
      <c r="B37">
        <f>MT!Y26</f>
        <v>0</v>
      </c>
      <c r="C37">
        <f>MT!V26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MT!A27</f>
        <v>E-604</v>
      </c>
      <c r="B38">
        <f>MT!Y27</f>
        <v>0</v>
      </c>
      <c r="C38">
        <f>MT!V27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MT!A144</f>
        <v>EE-601</v>
      </c>
      <c r="B39">
        <f>MT!Y144</f>
        <v>0</v>
      </c>
      <c r="C39">
        <f>MT!V144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MT!A145</f>
        <v>EE-602</v>
      </c>
      <c r="B40">
        <f>MT!Y145</f>
        <v>0</v>
      </c>
      <c r="C40">
        <f>MT!V145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MT!A146</f>
        <v>EE-603</v>
      </c>
      <c r="B41">
        <f>MT!Y146</f>
        <v>0</v>
      </c>
      <c r="C41">
        <f>MT!V146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MT!A147</f>
        <v>EE-604</v>
      </c>
      <c r="B42">
        <f>MT!Y147</f>
        <v>0</v>
      </c>
      <c r="C42">
        <f>MT!V147</f>
        <v>0</v>
      </c>
      <c r="D42" s="65"/>
      <c r="K42" s="54">
        <f t="shared" si="2"/>
        <v>0</v>
      </c>
      <c r="L42" s="56">
        <f t="shared" si="3"/>
        <v>0</v>
      </c>
    </row>
    <row r="43" spans="1:12" x14ac:dyDescent="0.25">
      <c r="A43" t="str">
        <f>MT!A29</f>
        <v>F-601</v>
      </c>
      <c r="B43">
        <f>MT!Y29</f>
        <v>10</v>
      </c>
      <c r="C43">
        <f>MT!V29</f>
        <v>72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MT!A30</f>
        <v>F-602</v>
      </c>
      <c r="B44">
        <f>MT!Y30</f>
        <v>0</v>
      </c>
      <c r="C44">
        <f>MT!V30</f>
        <v>0</v>
      </c>
      <c r="D44" s="65"/>
      <c r="K44" s="54">
        <f t="shared" si="2"/>
        <v>0</v>
      </c>
      <c r="L44" s="56">
        <f t="shared" si="3"/>
        <v>0</v>
      </c>
    </row>
    <row r="45" spans="1:12" x14ac:dyDescent="0.25">
      <c r="A45" t="str">
        <f>MT!A31</f>
        <v>F-603</v>
      </c>
      <c r="B45">
        <f>MT!Y31</f>
        <v>4</v>
      </c>
      <c r="C45">
        <f>MT!V31</f>
        <v>75</v>
      </c>
      <c r="D45" s="65"/>
      <c r="E45" s="53">
        <v>5</v>
      </c>
      <c r="F45" s="53">
        <v>21</v>
      </c>
      <c r="G45" s="53">
        <v>3</v>
      </c>
      <c r="H45" s="53">
        <v>25</v>
      </c>
      <c r="I45" s="53">
        <v>4</v>
      </c>
      <c r="J45" s="53">
        <v>25</v>
      </c>
      <c r="K45" s="54">
        <f t="shared" si="2"/>
        <v>12</v>
      </c>
      <c r="L45" s="56">
        <f t="shared" si="3"/>
        <v>71</v>
      </c>
    </row>
    <row r="46" spans="1:12" hidden="1" x14ac:dyDescent="0.25">
      <c r="A46" t="str">
        <f>MT!A32</f>
        <v>F-604</v>
      </c>
      <c r="B46">
        <f>MT!Y32</f>
        <v>0</v>
      </c>
      <c r="C46">
        <f>MT!V32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MT!A149</f>
        <v>FF-601</v>
      </c>
      <c r="B47">
        <f>MT!Y149</f>
        <v>0</v>
      </c>
      <c r="C47">
        <f>MT!V149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MT!A150</f>
        <v>FF-602</v>
      </c>
      <c r="B48">
        <f>MT!Y150</f>
        <v>0</v>
      </c>
      <c r="C48">
        <f>MT!V150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MT!A151</f>
        <v>FF-603</v>
      </c>
      <c r="B49">
        <f>MT!Y151</f>
        <v>0</v>
      </c>
      <c r="C49">
        <f>MT!V151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MT!A152</f>
        <v>FF-604</v>
      </c>
      <c r="B50">
        <f>MT!Y152</f>
        <v>0</v>
      </c>
      <c r="C50">
        <f>MT!V152</f>
        <v>0</v>
      </c>
      <c r="D50" s="65"/>
      <c r="K50" s="54">
        <f t="shared" si="2"/>
        <v>0</v>
      </c>
      <c r="L50" s="56">
        <f t="shared" si="3"/>
        <v>0</v>
      </c>
    </row>
    <row r="51" spans="1:12" x14ac:dyDescent="0.25">
      <c r="A51" t="str">
        <f>MT!A34</f>
        <v>G-601</v>
      </c>
      <c r="B51">
        <f>MT!Y34</f>
        <v>12</v>
      </c>
      <c r="C51">
        <f>MT!V34</f>
        <v>66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MT!A35</f>
        <v>G-602</v>
      </c>
      <c r="B52">
        <f>MT!Y35</f>
        <v>0</v>
      </c>
      <c r="C52">
        <f>MT!V35</f>
        <v>0</v>
      </c>
      <c r="D52" s="65"/>
      <c r="K52" s="54">
        <f t="shared" si="2"/>
        <v>0</v>
      </c>
      <c r="L52" s="56">
        <f t="shared" si="3"/>
        <v>0</v>
      </c>
    </row>
    <row r="53" spans="1:12" x14ac:dyDescent="0.25">
      <c r="A53" t="str">
        <f>MT!A36</f>
        <v>G-603</v>
      </c>
      <c r="B53">
        <f>MT!Y36</f>
        <v>12</v>
      </c>
      <c r="C53">
        <f>MT!V36</f>
        <v>21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MT!A37</f>
        <v>G-604</v>
      </c>
      <c r="B54">
        <f>MT!Y37</f>
        <v>0</v>
      </c>
      <c r="C54">
        <f>MT!V37</f>
        <v>0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t="str">
        <f>MT!A39</f>
        <v>H-601</v>
      </c>
      <c r="B55">
        <f>MT!Y39</f>
        <v>10</v>
      </c>
      <c r="C55">
        <f>MT!V39</f>
        <v>58</v>
      </c>
      <c r="D55" s="65"/>
      <c r="K55" s="54">
        <f t="shared" si="2"/>
        <v>0</v>
      </c>
      <c r="L55" s="56">
        <f t="shared" si="3"/>
        <v>0</v>
      </c>
    </row>
    <row r="56" spans="1:12" x14ac:dyDescent="0.25">
      <c r="A56" t="str">
        <f>MT!A40</f>
        <v>H-602</v>
      </c>
      <c r="B56">
        <f>MT!Y40</f>
        <v>12</v>
      </c>
      <c r="C56">
        <f>MT!V40</f>
        <v>57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MT!A41</f>
        <v>H-603</v>
      </c>
      <c r="B57">
        <f>MT!Y41</f>
        <v>0</v>
      </c>
      <c r="C57">
        <f>MT!V41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MT!A42</f>
        <v>H-604</v>
      </c>
      <c r="B58">
        <f>MT!Y42</f>
        <v>0</v>
      </c>
      <c r="C58">
        <f>MT!V42</f>
        <v>0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MT!A44</f>
        <v>J-601</v>
      </c>
      <c r="B59">
        <f>MT!Y44</f>
        <v>3</v>
      </c>
      <c r="C59">
        <f>MT!V44</f>
        <v>74</v>
      </c>
      <c r="D59" s="65"/>
      <c r="E59" s="53">
        <v>2</v>
      </c>
      <c r="F59" s="53">
        <v>25</v>
      </c>
      <c r="G59" s="53">
        <v>1</v>
      </c>
      <c r="H59" s="53">
        <v>25</v>
      </c>
      <c r="I59" s="53">
        <v>1</v>
      </c>
      <c r="J59" s="53">
        <v>25</v>
      </c>
      <c r="K59" s="54">
        <f t="shared" si="2"/>
        <v>4</v>
      </c>
      <c r="L59" s="56">
        <f t="shared" si="3"/>
        <v>75</v>
      </c>
    </row>
    <row r="60" spans="1:12" x14ac:dyDescent="0.25">
      <c r="A60" t="str">
        <f>MT!A45</f>
        <v>J-602</v>
      </c>
      <c r="B60">
        <f>MT!Y45</f>
        <v>12</v>
      </c>
      <c r="C60">
        <f>MT!V45</f>
        <v>64</v>
      </c>
      <c r="D60" s="65"/>
      <c r="K60" s="54">
        <f t="shared" si="2"/>
        <v>0</v>
      </c>
      <c r="L60" s="56">
        <f t="shared" si="3"/>
        <v>0</v>
      </c>
    </row>
    <row r="61" spans="1:12" x14ac:dyDescent="0.25">
      <c r="A61" t="str">
        <f>MT!A46</f>
        <v>J-603</v>
      </c>
      <c r="B61">
        <f>MT!Y46</f>
        <v>10</v>
      </c>
      <c r="C61">
        <f>MT!V46</f>
        <v>69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MT!A47</f>
        <v>J-604</v>
      </c>
      <c r="B62">
        <f>MT!Y47</f>
        <v>0</v>
      </c>
      <c r="C62">
        <f>MT!V47</f>
        <v>0</v>
      </c>
      <c r="D62" s="65"/>
      <c r="K62" s="54">
        <f t="shared" si="2"/>
        <v>0</v>
      </c>
      <c r="L62" s="56">
        <f t="shared" si="3"/>
        <v>0</v>
      </c>
    </row>
    <row r="63" spans="1:12" x14ac:dyDescent="0.25">
      <c r="A63" t="str">
        <f>MT!A49</f>
        <v>K-601</v>
      </c>
      <c r="B63">
        <f>MT!Y49</f>
        <v>9</v>
      </c>
      <c r="C63">
        <f>MT!V49</f>
        <v>72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MT!A50</f>
        <v>K-602</v>
      </c>
      <c r="B64">
        <f>MT!Y50</f>
        <v>0</v>
      </c>
      <c r="C64">
        <f>MT!V50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MT!A51</f>
        <v>K-603</v>
      </c>
      <c r="B65">
        <f>MT!Y51</f>
        <v>0</v>
      </c>
      <c r="C65">
        <f>MT!V51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MT!A52</f>
        <v>K-604</v>
      </c>
      <c r="B66">
        <f>MT!Y52</f>
        <v>0</v>
      </c>
      <c r="C66">
        <f>MT!V52</f>
        <v>0</v>
      </c>
      <c r="D66" s="65"/>
      <c r="K66" s="54">
        <f t="shared" si="2"/>
        <v>0</v>
      </c>
      <c r="L66" s="56">
        <f t="shared" si="3"/>
        <v>0</v>
      </c>
    </row>
    <row r="67" spans="1:12" x14ac:dyDescent="0.25">
      <c r="A67" t="str">
        <f>MT!A54</f>
        <v>L-601</v>
      </c>
      <c r="B67">
        <f>MT!Y54</f>
        <v>11</v>
      </c>
      <c r="C67">
        <f>MT!V54</f>
        <v>68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MT!A55</f>
        <v>L-602</v>
      </c>
      <c r="B68">
        <f>MT!Y55</f>
        <v>0</v>
      </c>
      <c r="C68">
        <f>MT!V55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MT!A56</f>
        <v>L-603</v>
      </c>
      <c r="B69">
        <f>MT!Y56</f>
        <v>0</v>
      </c>
      <c r="C69">
        <f>MT!V56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MT!A57</f>
        <v>L-604</v>
      </c>
      <c r="B70">
        <f>MT!Y57</f>
        <v>0</v>
      </c>
      <c r="C70">
        <f>MT!V57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MT!A59</f>
        <v>M-601</v>
      </c>
      <c r="B71">
        <f>MT!Y59</f>
        <v>0</v>
      </c>
      <c r="C71">
        <f>MT!V59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MT!A60</f>
        <v>M-602</v>
      </c>
      <c r="B72">
        <f>MT!Y60</f>
        <v>0</v>
      </c>
      <c r="C72">
        <f>MT!V60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MT!A61</f>
        <v>M-603</v>
      </c>
      <c r="B73">
        <f>MT!Y61</f>
        <v>0</v>
      </c>
      <c r="C73">
        <f>MT!V61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MT!A62</f>
        <v>M-604</v>
      </c>
      <c r="B74">
        <f>MT!Y62</f>
        <v>0</v>
      </c>
      <c r="C74">
        <f>MT!V62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MT!A64</f>
        <v>N-601</v>
      </c>
      <c r="B75">
        <f>MT!Y64</f>
        <v>0</v>
      </c>
      <c r="C75">
        <f>MT!V64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MT!A65</f>
        <v>N-602</v>
      </c>
      <c r="B76">
        <f>MT!Y65</f>
        <v>0</v>
      </c>
      <c r="C76">
        <f>MT!V65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MT!A66</f>
        <v>N-603</v>
      </c>
      <c r="B77">
        <f>MT!Y66</f>
        <v>0</v>
      </c>
      <c r="C77">
        <f>MT!V66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MT!A67</f>
        <v>N-604</v>
      </c>
      <c r="B78">
        <f>MT!Y67</f>
        <v>0</v>
      </c>
      <c r="C78">
        <f>MT!V67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MT!A69</f>
        <v>P-601</v>
      </c>
      <c r="B79">
        <f>MT!Y69</f>
        <v>0</v>
      </c>
      <c r="C79">
        <f>MT!V69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MT!A70</f>
        <v>P-602</v>
      </c>
      <c r="B80">
        <f>MT!Y70</f>
        <v>0</v>
      </c>
      <c r="C80">
        <f>MT!V70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MT!A71</f>
        <v>P-603</v>
      </c>
      <c r="B81">
        <f>MT!Y71</f>
        <v>0</v>
      </c>
      <c r="C81">
        <f>MT!V71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MT!A72</f>
        <v>P-604</v>
      </c>
      <c r="B82">
        <f>MT!Y72</f>
        <v>0</v>
      </c>
      <c r="C82">
        <f>MT!V72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MT!A74</f>
        <v>Q-601</v>
      </c>
      <c r="B83">
        <f>MT!Y74</f>
        <v>0</v>
      </c>
      <c r="C83">
        <f>MT!V74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MT!A75</f>
        <v>Q-602</v>
      </c>
      <c r="B84">
        <f>MT!Y75</f>
        <v>0</v>
      </c>
      <c r="C84">
        <f>MT!V75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MT!A76</f>
        <v>Q-603</v>
      </c>
      <c r="B85">
        <f>MT!Y76</f>
        <v>0</v>
      </c>
      <c r="C85">
        <f>MT!V76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MT!A77</f>
        <v>Q-604</v>
      </c>
      <c r="B86">
        <f>MT!Y77</f>
        <v>0</v>
      </c>
      <c r="C86">
        <f>MT!V77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MT!A79</f>
        <v>R-601</v>
      </c>
      <c r="B87">
        <f>MT!Y79</f>
        <v>0</v>
      </c>
      <c r="C87">
        <f>MT!V79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MT!A80</f>
        <v>R-602</v>
      </c>
      <c r="B88">
        <f>MT!Y80</f>
        <v>0</v>
      </c>
      <c r="C88">
        <f>MT!V80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MT!A81</f>
        <v>R-603</v>
      </c>
      <c r="B89">
        <f>MT!Y81</f>
        <v>0</v>
      </c>
      <c r="C89">
        <f>MT!V81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MT!A82</f>
        <v>R-604</v>
      </c>
      <c r="B90">
        <f>MT!Y82</f>
        <v>0</v>
      </c>
      <c r="C90">
        <f>MT!V82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MT!A84</f>
        <v>S-601</v>
      </c>
      <c r="B91">
        <f>MT!Y84</f>
        <v>0</v>
      </c>
      <c r="C91">
        <f>MT!V84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MT!A85</f>
        <v>S-602</v>
      </c>
      <c r="B92">
        <f>MT!Y85</f>
        <v>0</v>
      </c>
      <c r="C92">
        <f>MT!V85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MT!A86</f>
        <v>S-603</v>
      </c>
      <c r="B93">
        <f>MT!Y86</f>
        <v>0</v>
      </c>
      <c r="C93">
        <f>MT!V86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MT!A87</f>
        <v>S-604</v>
      </c>
      <c r="B94">
        <f>MT!Y87</f>
        <v>0</v>
      </c>
      <c r="C94">
        <f>MT!V87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MT!A89</f>
        <v>T-601</v>
      </c>
      <c r="B95">
        <f>MT!Y89</f>
        <v>0</v>
      </c>
      <c r="C95">
        <f>MT!V89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MT!A90</f>
        <v>T-602</v>
      </c>
      <c r="B96">
        <f>MT!Y90</f>
        <v>0</v>
      </c>
      <c r="C96">
        <f>MT!V90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MT!A91</f>
        <v>T-603</v>
      </c>
      <c r="B97">
        <f>MT!Y91</f>
        <v>0</v>
      </c>
      <c r="C97">
        <f>MT!V91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MT!A92</f>
        <v>T-604</v>
      </c>
      <c r="B98">
        <f>MT!Y92</f>
        <v>0</v>
      </c>
      <c r="C98">
        <f>MT!V92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MT!A94</f>
        <v>U-601</v>
      </c>
      <c r="B99">
        <f>MT!Y94</f>
        <v>0</v>
      </c>
      <c r="C99">
        <f>MT!V94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MT!A95</f>
        <v>U-602</v>
      </c>
      <c r="B100">
        <f>MT!Y95</f>
        <v>0</v>
      </c>
      <c r="C100">
        <f>MT!V95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MT!A96</f>
        <v>U-603</v>
      </c>
      <c r="B101">
        <f>MT!Y96</f>
        <v>0</v>
      </c>
      <c r="C101">
        <f>MT!V96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MT!A97</f>
        <v>U-604</v>
      </c>
      <c r="B102">
        <f>MT!Y97</f>
        <v>0</v>
      </c>
      <c r="C102">
        <f>MT!V97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MT!A99</f>
        <v>V-601</v>
      </c>
      <c r="B103">
        <f>MT!Y99</f>
        <v>0</v>
      </c>
      <c r="C103">
        <f>MT!V99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MT!A100</f>
        <v>V-602</v>
      </c>
      <c r="B104">
        <f>MT!Y100</f>
        <v>0</v>
      </c>
      <c r="C104">
        <f>MT!V100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MT!A101</f>
        <v>V-603</v>
      </c>
      <c r="B105">
        <f>MT!Y101</f>
        <v>0</v>
      </c>
      <c r="C105">
        <f>MT!V101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MT!A102</f>
        <v>V-604</v>
      </c>
      <c r="B106">
        <f>MT!Y102</f>
        <v>0</v>
      </c>
      <c r="C106">
        <f>MT!V102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MT!A104</f>
        <v>W-601</v>
      </c>
      <c r="B107">
        <f>MT!Y104</f>
        <v>0</v>
      </c>
      <c r="C107">
        <f>MT!V104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MT!A105</f>
        <v>W-602</v>
      </c>
      <c r="B108">
        <f>MT!Y105</f>
        <v>0</v>
      </c>
      <c r="C108">
        <f>MT!V105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MT!A106</f>
        <v>W-603</v>
      </c>
      <c r="B109">
        <f>MT!Y106</f>
        <v>0</v>
      </c>
      <c r="C109">
        <f>MT!V106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MT!A107</f>
        <v>W-604</v>
      </c>
      <c r="B110">
        <f>MT!Y107</f>
        <v>0</v>
      </c>
      <c r="C110">
        <f>MT!V107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MT!A109</f>
        <v>X-602</v>
      </c>
      <c r="B111">
        <f>MT!Y109</f>
        <v>0</v>
      </c>
      <c r="C111">
        <f>MT!V109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MT!A110</f>
        <v>X-602</v>
      </c>
      <c r="B112">
        <f>MT!Y110</f>
        <v>0</v>
      </c>
      <c r="C112">
        <f>MT!V110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MT!A111</f>
        <v>X-603</v>
      </c>
      <c r="B113">
        <f>MT!Y111</f>
        <v>0</v>
      </c>
      <c r="C113">
        <f>MT!V111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MT!A112</f>
        <v>X-604</v>
      </c>
      <c r="B114">
        <f>MT!Y112</f>
        <v>0</v>
      </c>
      <c r="C114">
        <f>MT!V112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MT!A114</f>
        <v>Y-601</v>
      </c>
      <c r="B115">
        <f>MT!Y114</f>
        <v>0</v>
      </c>
      <c r="C115">
        <f>MT!V114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MT!A115</f>
        <v>Y-602</v>
      </c>
      <c r="B116">
        <f>MT!Y115</f>
        <v>0</v>
      </c>
      <c r="C116">
        <f>MT!V115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MT!A116</f>
        <v>Y-603</v>
      </c>
      <c r="B117">
        <f>MT!Y116</f>
        <v>0</v>
      </c>
      <c r="C117">
        <f>MT!V116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MT!A117</f>
        <v>Y-604</v>
      </c>
      <c r="B118">
        <f>MT!Y117</f>
        <v>0</v>
      </c>
      <c r="C118">
        <f>MT!V117</f>
        <v>0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A119" t="str">
        <f>MT!A119</f>
        <v>Z-601</v>
      </c>
      <c r="B119">
        <f>MT!Y119</f>
        <v>0</v>
      </c>
      <c r="C119">
        <f>MT!V119</f>
        <v>0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t="str">
        <f>MT!A120</f>
        <v>Z-602</v>
      </c>
      <c r="B120">
        <f>MT!Y120</f>
        <v>0</v>
      </c>
      <c r="C120">
        <f>MT!V120</f>
        <v>0</v>
      </c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A121" t="str">
        <f>MT!A121</f>
        <v>Z-603</v>
      </c>
      <c r="B121">
        <f>MT!Y121</f>
        <v>0</v>
      </c>
      <c r="C121">
        <f>MT!V121</f>
        <v>0</v>
      </c>
      <c r="D121" s="65"/>
      <c r="K121" s="54">
        <f t="shared" si="6"/>
        <v>0</v>
      </c>
      <c r="L121" s="56">
        <f t="shared" si="7"/>
        <v>0</v>
      </c>
    </row>
    <row r="122" spans="1:12" hidden="1" x14ac:dyDescent="0.25">
      <c r="A122" t="str">
        <f>MT!A122</f>
        <v>Z-604</v>
      </c>
      <c r="B122">
        <f>MT!Y122</f>
        <v>0</v>
      </c>
      <c r="C122">
        <f>MT!V122</f>
        <v>0</v>
      </c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5546875" defaultRowHeight="15" x14ac:dyDescent="0.25"/>
  <cols>
    <col min="1" max="1" width="8.85546875" style="12"/>
    <col min="2" max="2" width="20.28515625" style="10" customWidth="1"/>
    <col min="3" max="3" width="8.42578125" style="13" customWidth="1"/>
    <col min="4" max="4" width="4.28515625" style="2" customWidth="1"/>
    <col min="5" max="5" width="8.85546875" style="3"/>
    <col min="6" max="6" width="8.7109375" style="4"/>
    <col min="7" max="7" width="4" style="5" customWidth="1"/>
    <col min="8" max="8" width="8.85546875" style="6"/>
    <col min="9" max="9" width="8.7109375" style="7"/>
    <col min="10" max="10" width="5.140625" style="8" customWidth="1"/>
    <col min="11" max="11" width="8.85546875" style="9"/>
    <col min="12" max="23" width="8.85546875" style="12"/>
    <col min="24" max="24" width="22.28515625" style="12" bestFit="1" customWidth="1"/>
    <col min="25" max="25" width="43.85546875" style="12" bestFit="1" customWidth="1"/>
    <col min="26" max="26" width="22.85546875" style="12" bestFit="1" customWidth="1"/>
    <col min="27" max="16384" width="8.85546875" style="12"/>
  </cols>
  <sheetData>
    <row r="1" spans="1:30" x14ac:dyDescent="0.25">
      <c r="A1" s="41" t="s">
        <v>137</v>
      </c>
      <c r="B1" s="1"/>
      <c r="C1" s="13" t="s">
        <v>211</v>
      </c>
      <c r="L1" s="11" t="s">
        <v>209</v>
      </c>
      <c r="M1" s="11" t="s">
        <v>845</v>
      </c>
      <c r="N1" s="11"/>
      <c r="P1" s="11"/>
      <c r="Y1" s="11" t="s">
        <v>191</v>
      </c>
      <c r="Z1" s="11" t="s">
        <v>179</v>
      </c>
      <c r="AA1" s="11" t="s">
        <v>181</v>
      </c>
      <c r="AB1" s="11" t="s">
        <v>180</v>
      </c>
      <c r="AC1" s="11"/>
      <c r="AD1" s="11" t="s">
        <v>207</v>
      </c>
    </row>
    <row r="2" spans="1:30" x14ac:dyDescent="0.25">
      <c r="C2" s="13" t="s">
        <v>842</v>
      </c>
      <c r="D2" s="2" t="s">
        <v>1085</v>
      </c>
      <c r="F2" s="4" t="s">
        <v>843</v>
      </c>
      <c r="G2" s="5" t="s">
        <v>1086</v>
      </c>
      <c r="I2" s="7" t="s">
        <v>844</v>
      </c>
      <c r="J2" s="8" t="s">
        <v>1087</v>
      </c>
      <c r="L2" s="11"/>
      <c r="M2" s="11" t="s">
        <v>212</v>
      </c>
      <c r="N2" s="11"/>
      <c r="P2" s="11"/>
    </row>
    <row r="3" spans="1:30" x14ac:dyDescent="0.25">
      <c r="B3" s="16" t="s">
        <v>5</v>
      </c>
      <c r="C3" s="17" t="s">
        <v>168</v>
      </c>
      <c r="D3" s="2" t="s">
        <v>215</v>
      </c>
      <c r="E3" s="18" t="s">
        <v>839</v>
      </c>
      <c r="F3" s="19" t="s">
        <v>169</v>
      </c>
      <c r="G3" s="5" t="s">
        <v>215</v>
      </c>
      <c r="H3" s="20" t="s">
        <v>840</v>
      </c>
      <c r="I3" s="21" t="s">
        <v>170</v>
      </c>
      <c r="J3" s="8" t="s">
        <v>215</v>
      </c>
      <c r="K3" s="22" t="s">
        <v>841</v>
      </c>
      <c r="L3" s="42"/>
      <c r="M3" s="42"/>
      <c r="N3" s="42" t="s">
        <v>9</v>
      </c>
      <c r="P3" s="42" t="s">
        <v>835</v>
      </c>
      <c r="R3" s="42" t="s">
        <v>10</v>
      </c>
      <c r="U3" s="42" t="s">
        <v>11</v>
      </c>
    </row>
    <row r="4" spans="1:30" x14ac:dyDescent="0.25">
      <c r="A4" s="12" t="s">
        <v>138</v>
      </c>
      <c r="B4" s="10" t="s">
        <v>1056</v>
      </c>
      <c r="C4" s="13">
        <v>5</v>
      </c>
      <c r="D4" s="2" t="s">
        <v>191</v>
      </c>
      <c r="E4" s="3">
        <v>41</v>
      </c>
      <c r="F4" s="4">
        <v>5</v>
      </c>
      <c r="G4" s="5" t="s">
        <v>191</v>
      </c>
      <c r="H4" s="6">
        <v>44</v>
      </c>
      <c r="I4" s="7">
        <v>5</v>
      </c>
      <c r="J4" s="8" t="s">
        <v>191</v>
      </c>
      <c r="K4" s="9">
        <v>42</v>
      </c>
      <c r="L4" s="42"/>
      <c r="M4" s="42"/>
      <c r="N4" s="12">
        <f>SUM(C4,F4,I4)</f>
        <v>15</v>
      </c>
      <c r="P4" s="12">
        <f>SUM(E4,H4,K4)</f>
        <v>127</v>
      </c>
      <c r="Q4" s="42"/>
      <c r="R4" s="12">
        <f>SUM(P4,V4)</f>
        <v>127</v>
      </c>
      <c r="V4" s="12" t="str">
        <f>IF(U4="1violation",-35*1,IF(U4="2violations",-35*2,IF(U4="3violations",-35*3,IF(U4="",""))))</f>
        <v/>
      </c>
      <c r="X4" s="12" t="s">
        <v>1088</v>
      </c>
      <c r="Y4" s="12" t="s">
        <v>1089</v>
      </c>
      <c r="Z4" s="12" t="s">
        <v>1090</v>
      </c>
    </row>
    <row r="5" spans="1:30" x14ac:dyDescent="0.25">
      <c r="X5" s="12" t="s">
        <v>1091</v>
      </c>
      <c r="Y5" s="12" t="s">
        <v>942</v>
      </c>
      <c r="Z5" s="12" t="s">
        <v>1092</v>
      </c>
    </row>
    <row r="6" spans="1:30" x14ac:dyDescent="0.25">
      <c r="A6" s="12" t="s">
        <v>139</v>
      </c>
      <c r="B6" s="10" t="s">
        <v>1057</v>
      </c>
      <c r="C6" s="13">
        <v>1</v>
      </c>
      <c r="D6" s="2" t="s">
        <v>191</v>
      </c>
      <c r="E6" s="3">
        <v>48</v>
      </c>
      <c r="F6" s="4">
        <v>1</v>
      </c>
      <c r="G6" s="5" t="s">
        <v>191</v>
      </c>
      <c r="H6" s="6">
        <v>50</v>
      </c>
      <c r="I6" s="7">
        <v>2</v>
      </c>
      <c r="J6" s="8" t="s">
        <v>191</v>
      </c>
      <c r="K6" s="9">
        <v>48</v>
      </c>
      <c r="N6" s="12">
        <f>SUM(C6,F6,I6)</f>
        <v>4</v>
      </c>
      <c r="O6" s="12" t="s">
        <v>1150</v>
      </c>
      <c r="P6" s="12">
        <f>SUM(E6,H6,K6)</f>
        <v>146</v>
      </c>
      <c r="R6" s="12">
        <f>SUM(P6,V6)</f>
        <v>146</v>
      </c>
      <c r="V6" s="12" t="str">
        <f>IF(U6="1violation",-10*1,IF(U6="2violations",-10*2,IF(U6="3violations",-10*3,IF(U6="",""))))</f>
        <v/>
      </c>
      <c r="X6" s="12" t="s">
        <v>1093</v>
      </c>
      <c r="Y6" s="12" t="s">
        <v>1094</v>
      </c>
    </row>
    <row r="7" spans="1:30" x14ac:dyDescent="0.25">
      <c r="X7" s="12" t="s">
        <v>1095</v>
      </c>
      <c r="Y7" s="12" t="s">
        <v>1096</v>
      </c>
      <c r="Z7" s="12" t="s">
        <v>1097</v>
      </c>
    </row>
    <row r="8" spans="1:30" x14ac:dyDescent="0.25">
      <c r="A8" s="12" t="s">
        <v>140</v>
      </c>
      <c r="B8" s="10" t="s">
        <v>1058</v>
      </c>
      <c r="C8" s="13">
        <v>2</v>
      </c>
      <c r="D8" s="2" t="s">
        <v>191</v>
      </c>
      <c r="E8" s="3">
        <v>46</v>
      </c>
      <c r="F8" s="4">
        <v>2</v>
      </c>
      <c r="G8" s="5" t="s">
        <v>191</v>
      </c>
      <c r="H8" s="6">
        <v>49</v>
      </c>
      <c r="I8" s="7">
        <v>1</v>
      </c>
      <c r="J8" s="8" t="s">
        <v>191</v>
      </c>
      <c r="K8" s="9">
        <v>50</v>
      </c>
      <c r="N8" s="12">
        <f>SUM(C8,F8,I8)</f>
        <v>5</v>
      </c>
      <c r="O8" s="12" t="s">
        <v>1151</v>
      </c>
      <c r="P8" s="12">
        <f>SUM(E8,H8,K8)</f>
        <v>145</v>
      </c>
      <c r="R8" s="12">
        <f>SUM(P8,V8)</f>
        <v>145</v>
      </c>
      <c r="V8" s="12" t="str">
        <f>IF(U8="1violation",-10*1,IF(U8="2violations",-10*2,IF(U8="3violations",-10*3,IF(U8="",""))))</f>
        <v/>
      </c>
      <c r="X8" s="12" t="s">
        <v>1098</v>
      </c>
      <c r="Y8" s="12" t="s">
        <v>1099</v>
      </c>
      <c r="Z8" s="12" t="s">
        <v>1100</v>
      </c>
    </row>
    <row r="9" spans="1:30" x14ac:dyDescent="0.25">
      <c r="X9" s="12" t="s">
        <v>1101</v>
      </c>
      <c r="Y9" s="12" t="s">
        <v>1102</v>
      </c>
    </row>
    <row r="10" spans="1:30" x14ac:dyDescent="0.25">
      <c r="A10" s="12" t="s">
        <v>141</v>
      </c>
      <c r="B10" s="10" t="s">
        <v>1059</v>
      </c>
      <c r="C10" s="13">
        <v>3</v>
      </c>
      <c r="D10" s="2" t="s">
        <v>191</v>
      </c>
      <c r="E10" s="3">
        <v>43</v>
      </c>
      <c r="F10" s="4">
        <v>5</v>
      </c>
      <c r="G10" s="5" t="s">
        <v>191</v>
      </c>
      <c r="H10" s="6">
        <v>45</v>
      </c>
      <c r="I10" s="7">
        <v>5</v>
      </c>
      <c r="J10" s="8" t="s">
        <v>191</v>
      </c>
      <c r="K10" s="9">
        <v>42</v>
      </c>
      <c r="N10" s="12">
        <f>SUM(C10,F10,I10)</f>
        <v>13</v>
      </c>
      <c r="P10" s="12">
        <f>SUM(E10,H10,K10)</f>
        <v>130</v>
      </c>
      <c r="R10" s="12">
        <f>SUM(P10,V10)</f>
        <v>130</v>
      </c>
      <c r="V10" s="12" t="str">
        <f>IF(U10="1violation",-10*1,IF(U10="2violations",-10*2,IF(U10="3violations",-10*3,IF(U10="",""))))</f>
        <v/>
      </c>
    </row>
    <row r="12" spans="1:30" x14ac:dyDescent="0.25">
      <c r="A12" s="12" t="s">
        <v>142</v>
      </c>
      <c r="B12" s="10" t="s">
        <v>1060</v>
      </c>
      <c r="C12" s="13">
        <v>5</v>
      </c>
      <c r="D12" s="2" t="s">
        <v>191</v>
      </c>
      <c r="E12" s="3">
        <v>40</v>
      </c>
      <c r="F12" s="4">
        <v>5</v>
      </c>
      <c r="G12" s="5" t="s">
        <v>179</v>
      </c>
      <c r="H12" s="6">
        <v>33</v>
      </c>
      <c r="I12" s="7">
        <v>5</v>
      </c>
      <c r="J12" s="8" t="s">
        <v>191</v>
      </c>
      <c r="K12" s="9">
        <v>40</v>
      </c>
      <c r="N12" s="12">
        <f>SUM(C12,F12,I12)</f>
        <v>15</v>
      </c>
      <c r="P12" s="12">
        <f>SUM(E12,H12,K12)</f>
        <v>113</v>
      </c>
      <c r="R12" s="12">
        <f>SUM(P12,V12)</f>
        <v>113</v>
      </c>
      <c r="V12" s="12" t="str">
        <f>IF(U12="1violation",-10*1,IF(U12="2violations",-10*2,IF(U12="3violations",-10*3,IF(U12="",""))))</f>
        <v/>
      </c>
    </row>
    <row r="14" spans="1:30" x14ac:dyDescent="0.25">
      <c r="A14" s="12" t="s">
        <v>143</v>
      </c>
      <c r="B14" s="10" t="s">
        <v>1061</v>
      </c>
      <c r="C14" s="13">
        <v>5</v>
      </c>
      <c r="D14" s="2" t="s">
        <v>191</v>
      </c>
      <c r="E14" s="3">
        <v>41</v>
      </c>
      <c r="F14" s="4">
        <v>4</v>
      </c>
      <c r="G14" s="5" t="s">
        <v>191</v>
      </c>
      <c r="H14" s="6">
        <v>45</v>
      </c>
      <c r="I14" s="7">
        <v>4</v>
      </c>
      <c r="J14" s="8" t="s">
        <v>191</v>
      </c>
      <c r="K14" s="9">
        <v>44</v>
      </c>
      <c r="N14" s="12">
        <f>SUM(C14,F14,I14)</f>
        <v>13</v>
      </c>
      <c r="P14" s="12">
        <f>SUM(E14,H14,K14)</f>
        <v>130</v>
      </c>
      <c r="R14" s="12">
        <f>SUM(P14,V14)</f>
        <v>130</v>
      </c>
      <c r="V14" s="12" t="str">
        <f>IF(U14="1violation",-10*1,IF(U14="2violations",-10*2,IF(U14="3violations",-10*3,IF(U14="",""))))</f>
        <v/>
      </c>
    </row>
    <row r="16" spans="1:30" x14ac:dyDescent="0.25">
      <c r="A16" s="12" t="s">
        <v>144</v>
      </c>
      <c r="N16" s="12">
        <f>SUM(C16,F16,I16)</f>
        <v>0</v>
      </c>
      <c r="P16" s="12">
        <f>SUM(E16,H16,K16)</f>
        <v>0</v>
      </c>
      <c r="R16" s="12">
        <f>SUM(P16,V16)</f>
        <v>0</v>
      </c>
      <c r="V16" s="12" t="str">
        <f>IF(U16="1violation",-10*1,IF(U16="2violations",-10*2,IF(U16="3violations",-10*3,IF(U16="",""))))</f>
        <v/>
      </c>
    </row>
    <row r="18" spans="1:22" x14ac:dyDescent="0.25">
      <c r="A18" s="12" t="s">
        <v>145</v>
      </c>
      <c r="N18" s="12">
        <f>SUM(C18,F18,I18)</f>
        <v>0</v>
      </c>
      <c r="P18" s="12">
        <f>SUM(E18,H18,K18)</f>
        <v>0</v>
      </c>
      <c r="R18" s="12">
        <f>SUM(P18,V18)</f>
        <v>0</v>
      </c>
      <c r="V18" s="12" t="str">
        <f>IF(U18="1violation",-10*1,IF(U18="2violations",-10*2,IF(U18="3violations",-10*3,IF(U18="",""))))</f>
        <v/>
      </c>
    </row>
    <row r="20" spans="1:22" x14ac:dyDescent="0.25">
      <c r="A20" s="12" t="s">
        <v>146</v>
      </c>
      <c r="N20" s="12">
        <f>SUM(C20,F20,I20)</f>
        <v>0</v>
      </c>
      <c r="P20" s="12">
        <f>SUM(E20,H20,K20)</f>
        <v>0</v>
      </c>
      <c r="R20" s="12">
        <f>SUM(P20,V20)</f>
        <v>0</v>
      </c>
      <c r="V20" s="12" t="str">
        <f>IF(U20="1violation",-10*1,IF(U20="2violations",-10*2,IF(U20="3violations",-10*3,IF(U20="",""))))</f>
        <v/>
      </c>
    </row>
    <row r="22" spans="1:22" x14ac:dyDescent="0.25">
      <c r="A22" s="12" t="s">
        <v>147</v>
      </c>
      <c r="N22" s="12">
        <f>SUM(C22,F22,I22)</f>
        <v>0</v>
      </c>
      <c r="P22" s="12">
        <f>SUM(E22,H22,K22)</f>
        <v>0</v>
      </c>
      <c r="R22" s="12">
        <f>SUM(P22,V22)</f>
        <v>0</v>
      </c>
      <c r="V22" s="12" t="str">
        <f>IF(U22="1violation",-10*1,IF(U22="2violations",-10*2,IF(U22="3violations",-10*3,IF(U22="",""))))</f>
        <v/>
      </c>
    </row>
    <row r="24" spans="1:22" x14ac:dyDescent="0.25">
      <c r="A24" s="12" t="s">
        <v>148</v>
      </c>
      <c r="N24" s="12">
        <f>SUM(C24,F24,I24)</f>
        <v>0</v>
      </c>
      <c r="P24" s="12">
        <f>SUM(E24,H24,K24)</f>
        <v>0</v>
      </c>
      <c r="R24" s="12">
        <f>SUM(P24,V24)</f>
        <v>0</v>
      </c>
      <c r="V24" s="12" t="str">
        <f>IF(U24="1violation",-10*1,IF(U24="2violations",-10*2,IF(U24="3violations",-10*3,IF(U24="",""))))</f>
        <v/>
      </c>
    </row>
    <row r="26" spans="1:22" x14ac:dyDescent="0.25">
      <c r="A26" s="12" t="s">
        <v>149</v>
      </c>
      <c r="B26" s="10" t="s">
        <v>1062</v>
      </c>
      <c r="C26" s="13">
        <v>4</v>
      </c>
      <c r="D26" s="2" t="s">
        <v>191</v>
      </c>
      <c r="E26" s="3">
        <v>42</v>
      </c>
      <c r="F26" s="4">
        <v>3</v>
      </c>
      <c r="G26" s="5" t="s">
        <v>191</v>
      </c>
      <c r="H26" s="6">
        <v>46</v>
      </c>
      <c r="I26" s="7">
        <v>3</v>
      </c>
      <c r="J26" s="8" t="s">
        <v>191</v>
      </c>
      <c r="K26" s="9">
        <v>46</v>
      </c>
      <c r="N26" s="12">
        <f>SUM(C26,F26,I26)</f>
        <v>10</v>
      </c>
      <c r="O26" s="12" t="s">
        <v>1152</v>
      </c>
      <c r="P26" s="12">
        <f>SUM(E26,H26,K26)</f>
        <v>134</v>
      </c>
      <c r="R26" s="12">
        <f>SUM(P26,V26)</f>
        <v>134</v>
      </c>
      <c r="V26" s="12" t="str">
        <f>IF(U26="1violation",-10*1,IF(U26="2violations",-10*2,IF(U26="3violations",-10*3,IF(U26="",""))))</f>
        <v/>
      </c>
    </row>
    <row r="28" spans="1:22" x14ac:dyDescent="0.25">
      <c r="A28" s="12" t="s">
        <v>150</v>
      </c>
      <c r="N28" s="12">
        <f>SUM(C28,F28,I28)</f>
        <v>0</v>
      </c>
      <c r="P28" s="12">
        <f>SUM(E28,H28,K28)</f>
        <v>0</v>
      </c>
      <c r="R28" s="12">
        <f>SUM(P28,V28)</f>
        <v>0</v>
      </c>
      <c r="V28" s="12" t="str">
        <f>IF(U28="1violation",-10*1,IF(U28="2violations",-10*2,IF(U28="3violations",-10*3,IF(U28="",""))))</f>
        <v/>
      </c>
    </row>
    <row r="30" spans="1:22" x14ac:dyDescent="0.25">
      <c r="A30" s="12" t="s">
        <v>151</v>
      </c>
      <c r="N30" s="12">
        <f>SUM(C30,F30,I30)</f>
        <v>0</v>
      </c>
      <c r="P30" s="12">
        <f>SUM(E30,H30,K30)</f>
        <v>0</v>
      </c>
      <c r="R30" s="12">
        <f>SUM(P30,V30)</f>
        <v>0</v>
      </c>
      <c r="V30" s="12" t="str">
        <f>IF(U30="1violation",-10*1,IF(U30="2violations",-10*2,IF(U30="3violations",-10*3,IF(U30="",""))))</f>
        <v/>
      </c>
    </row>
    <row r="32" spans="1:22" x14ac:dyDescent="0.25">
      <c r="A32" s="12" t="s">
        <v>152</v>
      </c>
      <c r="N32" s="12">
        <f>SUM(C32,F32,I32)</f>
        <v>0</v>
      </c>
      <c r="P32" s="12">
        <f>SUM(E32,H32,K32)</f>
        <v>0</v>
      </c>
      <c r="R32" s="12">
        <f>SUM(P32,V32)</f>
        <v>0</v>
      </c>
      <c r="V32" s="12" t="str">
        <f>IF(U32="1violation",-10*1,IF(U32="2violations",-10*2,IF(U32="3violations",-10*3,IF(U32="",""))))</f>
        <v/>
      </c>
    </row>
    <row r="34" spans="1:22" x14ac:dyDescent="0.25">
      <c r="A34" s="12" t="s">
        <v>153</v>
      </c>
      <c r="N34" s="12">
        <f>SUM(C34,F34,I34)</f>
        <v>0</v>
      </c>
      <c r="P34" s="12">
        <f>SUM(E34,H34,K34)</f>
        <v>0</v>
      </c>
      <c r="R34" s="12">
        <f>SUM(P34,V34)</f>
        <v>0</v>
      </c>
      <c r="V34" s="12" t="str">
        <f>IF(U34="1violation",-10*1,IF(U34="2violations",-10*2,IF(U34="3violations",-10*3,IF(U34="",""))))</f>
        <v/>
      </c>
    </row>
    <row r="36" spans="1:22" x14ac:dyDescent="0.25">
      <c r="A36" s="12" t="s">
        <v>154</v>
      </c>
      <c r="N36" s="12">
        <f>SUM(C36,F36,I36)</f>
        <v>0</v>
      </c>
      <c r="P36" s="12">
        <f>SUM(E36,H36,K36)</f>
        <v>0</v>
      </c>
      <c r="R36" s="12">
        <f>SUM(P36,V36)</f>
        <v>0</v>
      </c>
      <c r="V36" s="12" t="str">
        <f>IF(U36="1violation",-10*1,IF(U36="2violations",-10*2,IF(U36="3violations",-10*3,IF(U36="",""))))</f>
        <v/>
      </c>
    </row>
    <row r="38" spans="1:22" x14ac:dyDescent="0.25">
      <c r="A38" s="12" t="s">
        <v>155</v>
      </c>
      <c r="N38" s="12">
        <f>SUM(C38,F38,I38)</f>
        <v>0</v>
      </c>
      <c r="P38" s="12">
        <f>SUM(E38,H38,K38)</f>
        <v>0</v>
      </c>
      <c r="R38" s="12">
        <f>SUM(P38,V38)</f>
        <v>0</v>
      </c>
      <c r="V38" s="12" t="str">
        <f>IF(U38="1violation",-10*1,IF(U38="2violations",-10*2,IF(U38="3violations",-10*3,IF(U38="",""))))</f>
        <v/>
      </c>
    </row>
    <row r="40" spans="1:22" x14ac:dyDescent="0.25">
      <c r="A40" s="12" t="s">
        <v>156</v>
      </c>
      <c r="N40" s="12">
        <f>SUM(C40,F40,I40)</f>
        <v>0</v>
      </c>
      <c r="P40" s="12">
        <f>SUM(E40,H40,K40)</f>
        <v>0</v>
      </c>
      <c r="R40" s="12">
        <f>SUM(P40,V40)</f>
        <v>0</v>
      </c>
      <c r="V40" s="12" t="str">
        <f>IF(U40="1violation",-10*1,IF(U40="2violations",-10*2,IF(U40="3violations",-10*3,IF(U40="",""))))</f>
        <v/>
      </c>
    </row>
    <row r="42" spans="1:22" x14ac:dyDescent="0.25">
      <c r="A42" s="12" t="s">
        <v>157</v>
      </c>
      <c r="N42" s="12">
        <f>SUM(C42,F42,I42)</f>
        <v>0</v>
      </c>
      <c r="P42" s="12">
        <f>SUM(E42,H42,K42)</f>
        <v>0</v>
      </c>
      <c r="R42" s="12">
        <f>SUM(P42,V42)</f>
        <v>0</v>
      </c>
      <c r="V42" s="12" t="str">
        <f>IF(U42="1violation",-10*1,IF(U42="2violations",-10*2,IF(U42="3violations",-10*3,IF(U42="",""))))</f>
        <v/>
      </c>
    </row>
    <row r="44" spans="1:22" x14ac:dyDescent="0.25">
      <c r="A44" s="12" t="s">
        <v>158</v>
      </c>
      <c r="N44" s="12">
        <f>SUM(C44,F44,I44)</f>
        <v>0</v>
      </c>
      <c r="P44" s="12">
        <f>SUM(E44,H44,K44)</f>
        <v>0</v>
      </c>
      <c r="R44" s="12">
        <f>SUM(P44,V44)</f>
        <v>0</v>
      </c>
      <c r="V44" s="12" t="str">
        <f>IF(U44="1violation",-10*1,IF(U44="2violations",-10*2,IF(U44="3violations",-10*3,IF(U44="",""))))</f>
        <v/>
      </c>
    </row>
    <row r="46" spans="1:22" x14ac:dyDescent="0.25">
      <c r="A46" s="12" t="s">
        <v>159</v>
      </c>
      <c r="N46" s="12">
        <f>SUM(C46,F46,I46)</f>
        <v>0</v>
      </c>
      <c r="P46" s="12">
        <f>SUM(E46,H46,K46)</f>
        <v>0</v>
      </c>
      <c r="R46" s="12">
        <f>SUM(P46,V46)</f>
        <v>0</v>
      </c>
      <c r="V46" s="12" t="str">
        <f>IF(U46="1violation",-10*1,IF(U46="2violations",-10*2,IF(U46="3violations",-10*3,IF(U46="",""))))</f>
        <v/>
      </c>
    </row>
    <row r="48" spans="1:22" x14ac:dyDescent="0.25">
      <c r="A48" s="12" t="s">
        <v>160</v>
      </c>
      <c r="N48" s="12">
        <f>SUM(C48,F48,I48)</f>
        <v>0</v>
      </c>
      <c r="P48" s="12">
        <f>SUM(E48,H48,K48)</f>
        <v>0</v>
      </c>
      <c r="R48" s="12">
        <f>SUM(P48,V48)</f>
        <v>0</v>
      </c>
      <c r="V48" s="12" t="str">
        <f>IF(U48="1violation",-10*1,IF(U48="2violations",-10*2,IF(U48="3violations",-10*3,IF(U48="",""))))</f>
        <v/>
      </c>
    </row>
    <row r="50" spans="1:22" x14ac:dyDescent="0.25">
      <c r="A50" s="12" t="s">
        <v>161</v>
      </c>
      <c r="N50" s="12">
        <f>SUM(C50,F50,I50)</f>
        <v>0</v>
      </c>
      <c r="P50" s="12">
        <f>SUM(E50,H50,K50)</f>
        <v>0</v>
      </c>
      <c r="R50" s="12">
        <f>SUM(P50,V50)</f>
        <v>0</v>
      </c>
      <c r="V50" s="12" t="str">
        <f>IF(U50="1violation",-10*1,IF(U50="2violations",-10*2,IF(U50="3violations",-10*3,IF(U50="",""))))</f>
        <v/>
      </c>
    </row>
    <row r="52" spans="1:22" x14ac:dyDescent="0.25">
      <c r="A52" s="12" t="s">
        <v>162</v>
      </c>
      <c r="N52" s="12">
        <f>SUM(C52,F52,I52)</f>
        <v>0</v>
      </c>
      <c r="P52" s="12">
        <f>SUM(E52,H52,K52)</f>
        <v>0</v>
      </c>
      <c r="R52" s="12">
        <f>SUM(P52,V52)</f>
        <v>0</v>
      </c>
      <c r="V52" s="12" t="str">
        <f>IF(U52="1violation",-10*1,IF(U52="2violations",-10*2,IF(U52="3violations",-10*3,IF(U52="",""))))</f>
        <v/>
      </c>
    </row>
    <row r="54" spans="1:22" x14ac:dyDescent="0.25">
      <c r="A54" s="12" t="s">
        <v>163</v>
      </c>
      <c r="N54" s="12">
        <f>SUM(C54,F54,I54)</f>
        <v>0</v>
      </c>
      <c r="P54" s="12">
        <f>SUM(E54,H54,K54)</f>
        <v>0</v>
      </c>
      <c r="R54" s="12">
        <f>SUM(P54,V54)</f>
        <v>0</v>
      </c>
      <c r="V54" s="12" t="str">
        <f>IF(U54="1violation",-10*1,IF(U54="2violations",-10*2,IF(U54="3violations",-10*3,IF(U54="",""))))</f>
        <v/>
      </c>
    </row>
    <row r="56" spans="1:22" x14ac:dyDescent="0.25">
      <c r="A56" s="12" t="s">
        <v>164</v>
      </c>
      <c r="N56" s="12">
        <f>SUM(C56,F56,I56)</f>
        <v>0</v>
      </c>
      <c r="P56" s="12">
        <f>SUM(E56,H56,K56)</f>
        <v>0</v>
      </c>
      <c r="R56" s="12">
        <f>SUM(P56,V56)</f>
        <v>0</v>
      </c>
      <c r="V56" s="12" t="str">
        <f>IF(U56="1violation",-10*1,IF(U56="2violations",-10*2,IF(U56="3violations",-10*3,IF(U56="",""))))</f>
        <v/>
      </c>
    </row>
    <row r="58" spans="1:22" x14ac:dyDescent="0.25">
      <c r="A58" s="12" t="s">
        <v>165</v>
      </c>
      <c r="N58" s="12">
        <f>SUM(C58,F58,I58)</f>
        <v>0</v>
      </c>
      <c r="P58" s="12">
        <f>SUM(E58,H58,K58)</f>
        <v>0</v>
      </c>
      <c r="R58" s="12">
        <f>SUM(P58,V58)</f>
        <v>0</v>
      </c>
      <c r="V58" s="12" t="str">
        <f>IF(U58="1violation",-10*1,IF(U58="2violations",-10*2,IF(U58="3violations",-10*3,IF(U58="",""))))</f>
        <v/>
      </c>
    </row>
    <row r="60" spans="1:22" x14ac:dyDescent="0.25">
      <c r="A60" s="12" t="s">
        <v>166</v>
      </c>
      <c r="N60" s="12">
        <f>SUM(C60,F60,I60)</f>
        <v>0</v>
      </c>
      <c r="P60" s="12">
        <f>SUM(E60,H60,K60)</f>
        <v>0</v>
      </c>
      <c r="R60" s="12">
        <f>SUM(P60,V60)</f>
        <v>0</v>
      </c>
      <c r="V60" s="12" t="str">
        <f>IF(U60="1violation",-10*1,IF(U60="2violations",-10*2,IF(U60="3violations",-10*3,IF(U60="",""))))</f>
        <v/>
      </c>
    </row>
    <row r="62" spans="1:22" x14ac:dyDescent="0.25">
      <c r="A62" s="12" t="s">
        <v>167</v>
      </c>
      <c r="N62" s="12">
        <f>SUM(C62,F62,I62)</f>
        <v>0</v>
      </c>
      <c r="P62" s="12">
        <f>SUM(E62,H62,K62)</f>
        <v>0</v>
      </c>
      <c r="R62" s="12">
        <f>SUM(P62,V62)</f>
        <v>0</v>
      </c>
      <c r="V62" s="12" t="str">
        <f>IF(U62="1violation",-10*1,IF(U62="2violations",-10*2,IF(U62="3violations",-10*3,IF(U62="",""))))</f>
        <v/>
      </c>
    </row>
  </sheetData>
  <sheetProtection formatCells="0" formatColumns="0" formatRows="0" sort="0" autoFilter="0"/>
  <conditionalFormatting sqref="N1:N1048576">
    <cfRule type="expression" dxfId="93" priority="282" stopIfTrue="1">
      <formula>$N:$N&gt;0</formula>
    </cfRule>
  </conditionalFormatting>
  <conditionalFormatting sqref="V4">
    <cfRule type="cellIs" dxfId="92" priority="190" operator="between">
      <formula>-4</formula>
      <formula>-3</formula>
    </cfRule>
    <cfRule type="cellIs" dxfId="91" priority="191" operator="between">
      <formula>-3</formula>
      <formula>-6</formula>
    </cfRule>
  </conditionalFormatting>
  <conditionalFormatting sqref="U4:V4 U5:U62">
    <cfRule type="expression" dxfId="90" priority="189">
      <formula>$N4&lt;=-4</formula>
    </cfRule>
  </conditionalFormatting>
  <conditionalFormatting sqref="V6">
    <cfRule type="cellIs" dxfId="89" priority="88" operator="between">
      <formula>-4</formula>
      <formula>-3</formula>
    </cfRule>
    <cfRule type="cellIs" dxfId="88" priority="89" operator="between">
      <formula>-3</formula>
      <formula>-6</formula>
    </cfRule>
  </conditionalFormatting>
  <conditionalFormatting sqref="V6">
    <cfRule type="expression" dxfId="87" priority="87">
      <formula>$N6&lt;=-4</formula>
    </cfRule>
  </conditionalFormatting>
  <conditionalFormatting sqref="V8">
    <cfRule type="cellIs" dxfId="86" priority="85" operator="between">
      <formula>-4</formula>
      <formula>-3</formula>
    </cfRule>
    <cfRule type="cellIs" dxfId="85" priority="86" operator="between">
      <formula>-3</formula>
      <formula>-6</formula>
    </cfRule>
  </conditionalFormatting>
  <conditionalFormatting sqref="V8">
    <cfRule type="expression" dxfId="84" priority="84">
      <formula>$N8&lt;=-4</formula>
    </cfRule>
  </conditionalFormatting>
  <conditionalFormatting sqref="V10">
    <cfRule type="cellIs" dxfId="83" priority="82" operator="between">
      <formula>-4</formula>
      <formula>-3</formula>
    </cfRule>
    <cfRule type="cellIs" dxfId="82" priority="83" operator="between">
      <formula>-3</formula>
      <formula>-6</formula>
    </cfRule>
  </conditionalFormatting>
  <conditionalFormatting sqref="V10">
    <cfRule type="expression" dxfId="81" priority="81">
      <formula>$N10&lt;=-4</formula>
    </cfRule>
  </conditionalFormatting>
  <conditionalFormatting sqref="V12">
    <cfRule type="cellIs" dxfId="80" priority="79" operator="between">
      <formula>-4</formula>
      <formula>-3</formula>
    </cfRule>
    <cfRule type="cellIs" dxfId="79" priority="80" operator="between">
      <formula>-3</formula>
      <formula>-6</formula>
    </cfRule>
  </conditionalFormatting>
  <conditionalFormatting sqref="V12">
    <cfRule type="expression" dxfId="78" priority="78">
      <formula>$N12&lt;=-4</formula>
    </cfRule>
  </conditionalFormatting>
  <conditionalFormatting sqref="V14">
    <cfRule type="cellIs" dxfId="77" priority="76" operator="between">
      <formula>-4</formula>
      <formula>-3</formula>
    </cfRule>
    <cfRule type="cellIs" dxfId="76" priority="77" operator="between">
      <formula>-3</formula>
      <formula>-6</formula>
    </cfRule>
  </conditionalFormatting>
  <conditionalFormatting sqref="V14">
    <cfRule type="expression" dxfId="75" priority="75">
      <formula>$N14&lt;=-4</formula>
    </cfRule>
  </conditionalFormatting>
  <conditionalFormatting sqref="V16">
    <cfRule type="cellIs" dxfId="74" priority="73" operator="between">
      <formula>-4</formula>
      <formula>-3</formula>
    </cfRule>
    <cfRule type="cellIs" dxfId="73" priority="74" operator="between">
      <formula>-3</formula>
      <formula>-6</formula>
    </cfRule>
  </conditionalFormatting>
  <conditionalFormatting sqref="V16">
    <cfRule type="expression" dxfId="72" priority="72">
      <formula>$N16&lt;=-4</formula>
    </cfRule>
  </conditionalFormatting>
  <conditionalFormatting sqref="V18">
    <cfRule type="cellIs" dxfId="71" priority="70" operator="between">
      <formula>-4</formula>
      <formula>-3</formula>
    </cfRule>
    <cfRule type="cellIs" dxfId="70" priority="71" operator="between">
      <formula>-3</formula>
      <formula>-6</formula>
    </cfRule>
  </conditionalFormatting>
  <conditionalFormatting sqref="V18">
    <cfRule type="expression" dxfId="69" priority="69">
      <formula>$N18&lt;=-4</formula>
    </cfRule>
  </conditionalFormatting>
  <conditionalFormatting sqref="V20">
    <cfRule type="cellIs" dxfId="68" priority="67" operator="between">
      <formula>-4</formula>
      <formula>-3</formula>
    </cfRule>
    <cfRule type="cellIs" dxfId="67" priority="68" operator="between">
      <formula>-3</formula>
      <formula>-6</formula>
    </cfRule>
  </conditionalFormatting>
  <conditionalFormatting sqref="V20">
    <cfRule type="expression" dxfId="66" priority="66">
      <formula>$N20&lt;=-4</formula>
    </cfRule>
  </conditionalFormatting>
  <conditionalFormatting sqref="V22">
    <cfRule type="cellIs" dxfId="65" priority="64" operator="between">
      <formula>-4</formula>
      <formula>-3</formula>
    </cfRule>
    <cfRule type="cellIs" dxfId="64" priority="65" operator="between">
      <formula>-3</formula>
      <formula>-6</formula>
    </cfRule>
  </conditionalFormatting>
  <conditionalFormatting sqref="V22">
    <cfRule type="expression" dxfId="63" priority="63">
      <formula>$N22&lt;=-4</formula>
    </cfRule>
  </conditionalFormatting>
  <conditionalFormatting sqref="V24">
    <cfRule type="cellIs" dxfId="62" priority="61" operator="between">
      <formula>-4</formula>
      <formula>-3</formula>
    </cfRule>
    <cfRule type="cellIs" dxfId="61" priority="62" operator="between">
      <formula>-3</formula>
      <formula>-6</formula>
    </cfRule>
  </conditionalFormatting>
  <conditionalFormatting sqref="V24">
    <cfRule type="expression" dxfId="60" priority="60">
      <formula>$N24&lt;=-4</formula>
    </cfRule>
  </conditionalFormatting>
  <conditionalFormatting sqref="V26">
    <cfRule type="cellIs" dxfId="59" priority="58" operator="between">
      <formula>-4</formula>
      <formula>-3</formula>
    </cfRule>
    <cfRule type="cellIs" dxfId="58" priority="59" operator="between">
      <formula>-3</formula>
      <formula>-6</formula>
    </cfRule>
  </conditionalFormatting>
  <conditionalFormatting sqref="V26">
    <cfRule type="expression" dxfId="57" priority="57">
      <formula>$N26&lt;=-4</formula>
    </cfRule>
  </conditionalFormatting>
  <conditionalFormatting sqref="V28">
    <cfRule type="cellIs" dxfId="56" priority="55" operator="between">
      <formula>-4</formula>
      <formula>-3</formula>
    </cfRule>
    <cfRule type="cellIs" dxfId="55" priority="56" operator="between">
      <formula>-3</formula>
      <formula>-6</formula>
    </cfRule>
  </conditionalFormatting>
  <conditionalFormatting sqref="V28">
    <cfRule type="expression" dxfId="54" priority="54">
      <formula>$N28&lt;=-4</formula>
    </cfRule>
  </conditionalFormatting>
  <conditionalFormatting sqref="V30">
    <cfRule type="cellIs" dxfId="53" priority="52" operator="between">
      <formula>-4</formula>
      <formula>-3</formula>
    </cfRule>
    <cfRule type="cellIs" dxfId="52" priority="53" operator="between">
      <formula>-3</formula>
      <formula>-6</formula>
    </cfRule>
  </conditionalFormatting>
  <conditionalFormatting sqref="V30">
    <cfRule type="expression" dxfId="51" priority="51">
      <formula>$N30&lt;=-4</formula>
    </cfRule>
  </conditionalFormatting>
  <conditionalFormatting sqref="V32">
    <cfRule type="cellIs" dxfId="50" priority="49" operator="between">
      <formula>-4</formula>
      <formula>-3</formula>
    </cfRule>
    <cfRule type="cellIs" dxfId="49" priority="50" operator="between">
      <formula>-3</formula>
      <formula>-6</formula>
    </cfRule>
  </conditionalFormatting>
  <conditionalFormatting sqref="V32">
    <cfRule type="expression" dxfId="48" priority="48">
      <formula>$N32&lt;=-4</formula>
    </cfRule>
  </conditionalFormatting>
  <conditionalFormatting sqref="V34">
    <cfRule type="cellIs" dxfId="47" priority="46" operator="between">
      <formula>-4</formula>
      <formula>-3</formula>
    </cfRule>
    <cfRule type="cellIs" dxfId="46" priority="47" operator="between">
      <formula>-3</formula>
      <formula>-6</formula>
    </cfRule>
  </conditionalFormatting>
  <conditionalFormatting sqref="V34">
    <cfRule type="expression" dxfId="45" priority="45">
      <formula>$N34&lt;=-4</formula>
    </cfRule>
  </conditionalFormatting>
  <conditionalFormatting sqref="V36">
    <cfRule type="cellIs" dxfId="44" priority="43" operator="between">
      <formula>-4</formula>
      <formula>-3</formula>
    </cfRule>
    <cfRule type="cellIs" dxfId="43" priority="44" operator="between">
      <formula>-3</formula>
      <formula>-6</formula>
    </cfRule>
  </conditionalFormatting>
  <conditionalFormatting sqref="V36">
    <cfRule type="expression" dxfId="42" priority="42">
      <formula>$N36&lt;=-4</formula>
    </cfRule>
  </conditionalFormatting>
  <conditionalFormatting sqref="V38">
    <cfRule type="cellIs" dxfId="41" priority="40" operator="between">
      <formula>-4</formula>
      <formula>-3</formula>
    </cfRule>
    <cfRule type="cellIs" dxfId="40" priority="41" operator="between">
      <formula>-3</formula>
      <formula>-6</formula>
    </cfRule>
  </conditionalFormatting>
  <conditionalFormatting sqref="V38">
    <cfRule type="expression" dxfId="39" priority="39">
      <formula>$N38&lt;=-4</formula>
    </cfRule>
  </conditionalFormatting>
  <conditionalFormatting sqref="V40">
    <cfRule type="cellIs" dxfId="38" priority="37" operator="between">
      <formula>-4</formula>
      <formula>-3</formula>
    </cfRule>
    <cfRule type="cellIs" dxfId="37" priority="38" operator="between">
      <formula>-3</formula>
      <formula>-6</formula>
    </cfRule>
  </conditionalFormatting>
  <conditionalFormatting sqref="V40">
    <cfRule type="expression" dxfId="36" priority="36">
      <formula>$N40&lt;=-4</formula>
    </cfRule>
  </conditionalFormatting>
  <conditionalFormatting sqref="V42">
    <cfRule type="cellIs" dxfId="35" priority="34" operator="between">
      <formula>-4</formula>
      <formula>-3</formula>
    </cfRule>
    <cfRule type="cellIs" dxfId="34" priority="35" operator="between">
      <formula>-3</formula>
      <formula>-6</formula>
    </cfRule>
  </conditionalFormatting>
  <conditionalFormatting sqref="V42">
    <cfRule type="expression" dxfId="33" priority="33">
      <formula>$N42&lt;=-4</formula>
    </cfRule>
  </conditionalFormatting>
  <conditionalFormatting sqref="V44">
    <cfRule type="cellIs" dxfId="32" priority="31" operator="between">
      <formula>-4</formula>
      <formula>-3</formula>
    </cfRule>
    <cfRule type="cellIs" dxfId="31" priority="32" operator="between">
      <formula>-3</formula>
      <formula>-6</formula>
    </cfRule>
  </conditionalFormatting>
  <conditionalFormatting sqref="V44">
    <cfRule type="expression" dxfId="30" priority="30">
      <formula>$N44&lt;=-4</formula>
    </cfRule>
  </conditionalFormatting>
  <conditionalFormatting sqref="V46">
    <cfRule type="cellIs" dxfId="29" priority="28" operator="between">
      <formula>-4</formula>
      <formula>-3</formula>
    </cfRule>
    <cfRule type="cellIs" dxfId="28" priority="29" operator="between">
      <formula>-3</formula>
      <formula>-6</formula>
    </cfRule>
  </conditionalFormatting>
  <conditionalFormatting sqref="V46">
    <cfRule type="expression" dxfId="27" priority="27">
      <formula>$N46&lt;=-4</formula>
    </cfRule>
  </conditionalFormatting>
  <conditionalFormatting sqref="V48">
    <cfRule type="cellIs" dxfId="26" priority="25" operator="between">
      <formula>-4</formula>
      <formula>-3</formula>
    </cfRule>
    <cfRule type="cellIs" dxfId="25" priority="26" operator="between">
      <formula>-3</formula>
      <formula>-6</formula>
    </cfRule>
  </conditionalFormatting>
  <conditionalFormatting sqref="V48">
    <cfRule type="expression" dxfId="24" priority="24">
      <formula>$N48&lt;=-4</formula>
    </cfRule>
  </conditionalFormatting>
  <conditionalFormatting sqref="V50">
    <cfRule type="cellIs" dxfId="23" priority="22" operator="between">
      <formula>-4</formula>
      <formula>-3</formula>
    </cfRule>
    <cfRule type="cellIs" dxfId="22" priority="23" operator="between">
      <formula>-3</formula>
      <formula>-6</formula>
    </cfRule>
  </conditionalFormatting>
  <conditionalFormatting sqref="V50">
    <cfRule type="expression" dxfId="21" priority="21">
      <formula>$N50&lt;=-4</formula>
    </cfRule>
  </conditionalFormatting>
  <conditionalFormatting sqref="V52">
    <cfRule type="cellIs" dxfId="20" priority="19" operator="between">
      <formula>-4</formula>
      <formula>-3</formula>
    </cfRule>
    <cfRule type="cellIs" dxfId="19" priority="20" operator="between">
      <formula>-3</formula>
      <formula>-6</formula>
    </cfRule>
  </conditionalFormatting>
  <conditionalFormatting sqref="V52">
    <cfRule type="expression" dxfId="18" priority="18">
      <formula>$N52&lt;=-4</formula>
    </cfRule>
  </conditionalFormatting>
  <conditionalFormatting sqref="V54">
    <cfRule type="cellIs" dxfId="17" priority="16" operator="between">
      <formula>-4</formula>
      <formula>-3</formula>
    </cfRule>
    <cfRule type="cellIs" dxfId="16" priority="17" operator="between">
      <formula>-3</formula>
      <formula>-6</formula>
    </cfRule>
  </conditionalFormatting>
  <conditionalFormatting sqref="V54">
    <cfRule type="expression" dxfId="15" priority="15">
      <formula>$N54&lt;=-4</formula>
    </cfRule>
  </conditionalFormatting>
  <conditionalFormatting sqref="V56">
    <cfRule type="cellIs" dxfId="14" priority="13" operator="between">
      <formula>-4</formula>
      <formula>-3</formula>
    </cfRule>
    <cfRule type="cellIs" dxfId="13" priority="14" operator="between">
      <formula>-3</formula>
      <formula>-6</formula>
    </cfRule>
  </conditionalFormatting>
  <conditionalFormatting sqref="V56">
    <cfRule type="expression" dxfId="12" priority="12">
      <formula>$N56&lt;=-4</formula>
    </cfRule>
  </conditionalFormatting>
  <conditionalFormatting sqref="V58">
    <cfRule type="cellIs" dxfId="11" priority="10" operator="between">
      <formula>-4</formula>
      <formula>-3</formula>
    </cfRule>
    <cfRule type="cellIs" dxfId="10" priority="11" operator="between">
      <formula>-3</formula>
      <formula>-6</formula>
    </cfRule>
  </conditionalFormatting>
  <conditionalFormatting sqref="V58">
    <cfRule type="expression" dxfId="9" priority="9">
      <formula>$N58&lt;=-4</formula>
    </cfRule>
  </conditionalFormatting>
  <conditionalFormatting sqref="V60">
    <cfRule type="cellIs" dxfId="8" priority="7" operator="between">
      <formula>-4</formula>
      <formula>-3</formula>
    </cfRule>
    <cfRule type="cellIs" dxfId="7" priority="8" operator="between">
      <formula>-3</formula>
      <formula>-6</formula>
    </cfRule>
  </conditionalFormatting>
  <conditionalFormatting sqref="V60">
    <cfRule type="expression" dxfId="6" priority="6">
      <formula>$N60&lt;=-4</formula>
    </cfRule>
  </conditionalFormatting>
  <conditionalFormatting sqref="V62">
    <cfRule type="cellIs" dxfId="5" priority="4" operator="between">
      <formula>-4</formula>
      <formula>-3</formula>
    </cfRule>
    <cfRule type="cellIs" dxfId="4" priority="5" operator="between">
      <formula>-3</formula>
      <formula>-6</formula>
    </cfRule>
  </conditionalFormatting>
  <conditionalFormatting sqref="V62">
    <cfRule type="expression" dxfId="3" priority="3">
      <formula>$N62&lt;=-4</formula>
    </cfRule>
  </conditionalFormatting>
  <conditionalFormatting sqref="B27:K152 C4:K26">
    <cfRule type="expression" dxfId="2" priority="283">
      <formula>#REF!&lt;=-8</formula>
    </cfRule>
  </conditionalFormatting>
  <conditionalFormatting sqref="B4:B26">
    <cfRule type="expression" dxfId="1" priority="1">
      <formula>#REF!&lt;=-8</formula>
    </cfRule>
  </conditionalFormatting>
  <dataValidations count="2">
    <dataValidation type="list" allowBlank="1" showInputMessage="1" showErrorMessage="1" sqref="U4:U62" xr:uid="{00000000-0002-0000-0C00-000001000000}">
      <formula1>$AD$1:$AF$1</formula1>
    </dataValidation>
    <dataValidation type="list" allowBlank="1" showInputMessage="1" showErrorMessage="1" sqref="D4:D7 J149:J152 G149:G152 J144:J147 G144:G147 J139:J142 G139:G142 J134:J137 G134:G137 J129:J132 G129:G132 J124:J127 G124:G127 J119:J122 G119:G122 J114:J117 G114:G117 J109:J112 G109:G112 J104:J107 G104:G107 J99:J102 G99:G102 J94:J97 G94:G97 J89:J92 G89:G92 J84:J87 G84:G87 J79:J82 G79:G82 J74:J77 G74:G77 J69:J72 G69:G72 J64:J67 G64:G67 J59:J62 G59:G62 J54:J57 G54:G57 J49:J52 G49:G52 J44:J47 G44:G47 J39:J42 G39:G42 J34:J37 G34:G37 J29:J32 G29:G32 J24:J27 G24:G27 J19:J22 G19:G22 J14:J17 G14:G17 J9:J12 G9:G12 J4:J7 G4:G7 D149:D152 D144:D147 D139:D142 D134:D137 D129:D132 D124:D127 D119:D122 D114:D117 D109:D112 D104:D107 D99:D102 D94:D97 D89:D92 D84:D87 D79:D82 D74:D77 D69:D72 D64:D67 D59:D62 D54:D57 D49:D52 D44:D47 D39:D42 D34:D37 D29:D32 D24:D27 D19:D22 D14:D17 D9:D12" xr:uid="{B0CAA5B1-924F-994D-BDE9-BD7C21BFC136}">
      <formula1>$W$1:$AA$1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63"/>
  <sheetViews>
    <sheetView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P20" sqref="P20"/>
    </sheetView>
  </sheetViews>
  <sheetFormatPr defaultColWidth="8.85546875" defaultRowHeight="15" x14ac:dyDescent="0.25"/>
  <cols>
    <col min="1" max="16384" width="8.85546875" style="12"/>
  </cols>
  <sheetData>
    <row r="1" spans="1:23" x14ac:dyDescent="0.25">
      <c r="A1" s="41" t="s">
        <v>171</v>
      </c>
    </row>
    <row r="3" spans="1:23" x14ac:dyDescent="0.25">
      <c r="B3" s="42" t="s">
        <v>172</v>
      </c>
      <c r="D3" s="42" t="s">
        <v>0</v>
      </c>
      <c r="G3" s="42" t="s">
        <v>132</v>
      </c>
      <c r="H3" s="42"/>
      <c r="I3" s="42"/>
      <c r="J3" s="42" t="s">
        <v>133</v>
      </c>
      <c r="K3" s="42"/>
      <c r="L3" s="42"/>
      <c r="M3" s="42" t="s">
        <v>134</v>
      </c>
      <c r="N3" s="42"/>
      <c r="O3" s="42"/>
      <c r="P3" s="42" t="s">
        <v>135</v>
      </c>
      <c r="Q3" s="42"/>
      <c r="R3" s="42" t="s">
        <v>136</v>
      </c>
      <c r="S3" s="42"/>
      <c r="T3" s="42"/>
      <c r="U3" s="42" t="s">
        <v>173</v>
      </c>
      <c r="V3" s="42"/>
      <c r="W3" s="42" t="s">
        <v>174</v>
      </c>
    </row>
    <row r="4" spans="1:23" s="50" customFormat="1" x14ac:dyDescent="0.25">
      <c r="A4" s="50" t="s">
        <v>175</v>
      </c>
      <c r="B4" s="12" t="s">
        <v>1063</v>
      </c>
      <c r="E4" s="50">
        <f>SUM(HM!W4)</f>
        <v>194</v>
      </c>
      <c r="H4" s="50">
        <f>SUM(DM!W4)</f>
        <v>179</v>
      </c>
      <c r="K4" s="50">
        <f>SUM(CLASS!AA4)</f>
        <v>176</v>
      </c>
      <c r="N4" s="50">
        <f>SUM(COMTEMP!AA4)</f>
        <v>180</v>
      </c>
      <c r="P4" s="50">
        <f>SUM(P!Y4)</f>
        <v>206</v>
      </c>
      <c r="R4" s="50">
        <f>SUM(MT!AC4)</f>
        <v>218</v>
      </c>
      <c r="U4" s="50">
        <f>SUM(OAP!R4)</f>
        <v>127</v>
      </c>
      <c r="W4" s="50">
        <f>SUM(E4:U4)</f>
        <v>1280</v>
      </c>
    </row>
    <row r="5" spans="1:23" s="27" customFormat="1" x14ac:dyDescent="0.25">
      <c r="B5" s="12"/>
    </row>
    <row r="6" spans="1:23" s="51" customFormat="1" x14ac:dyDescent="0.25">
      <c r="A6" s="51" t="s">
        <v>176</v>
      </c>
      <c r="B6" s="12" t="s">
        <v>1064</v>
      </c>
      <c r="E6" s="51">
        <f>SUM(HM!W9)</f>
        <v>198</v>
      </c>
      <c r="H6" s="51">
        <f>SUM(DM!W9)</f>
        <v>210</v>
      </c>
      <c r="K6" s="51">
        <f>SUM(CLASS!AA9)</f>
        <v>180</v>
      </c>
      <c r="N6" s="51">
        <f>SUM(COMTEMP!AA9)</f>
        <v>199</v>
      </c>
      <c r="P6" s="51">
        <f>SUM(P!Y9)</f>
        <v>176</v>
      </c>
      <c r="R6" s="51">
        <f>SUM(MT!AC9)</f>
        <v>211</v>
      </c>
      <c r="U6" s="51">
        <f>SUM(OAP!R6)</f>
        <v>146</v>
      </c>
      <c r="W6" s="51">
        <f>SUM(E6:U6)</f>
        <v>1320</v>
      </c>
    </row>
    <row r="7" spans="1:23" s="27" customFormat="1" x14ac:dyDescent="0.25">
      <c r="B7" s="12"/>
    </row>
    <row r="8" spans="1:23" s="52" customFormat="1" x14ac:dyDescent="0.25">
      <c r="A8" s="52" t="s">
        <v>177</v>
      </c>
      <c r="B8" s="12" t="s">
        <v>1065</v>
      </c>
      <c r="E8" s="52">
        <f>SUM(HM!W14)</f>
        <v>142</v>
      </c>
      <c r="H8" s="52">
        <f>SUM(DM!W14)</f>
        <v>92</v>
      </c>
      <c r="K8" s="52">
        <f>SUM(CLASS!AA14)</f>
        <v>144</v>
      </c>
      <c r="N8" s="52">
        <f>SUM(COMTEMP!AA14)</f>
        <v>66</v>
      </c>
      <c r="P8" s="52">
        <f>SUM(P!Y14)</f>
        <v>200</v>
      </c>
      <c r="R8" s="52">
        <f>SUM(MT!AC14)</f>
        <v>209</v>
      </c>
      <c r="U8" s="52">
        <f>SUM(OAP!R8)</f>
        <v>145</v>
      </c>
      <c r="W8" s="52">
        <f>SUM(E8:U8)</f>
        <v>998</v>
      </c>
    </row>
    <row r="9" spans="1:23" s="27" customFormat="1" x14ac:dyDescent="0.25">
      <c r="B9" s="12"/>
    </row>
    <row r="10" spans="1:23" s="50" customFormat="1" x14ac:dyDescent="0.25">
      <c r="A10" s="50" t="s">
        <v>178</v>
      </c>
      <c r="B10" s="12" t="s">
        <v>1066</v>
      </c>
      <c r="E10" s="50">
        <f>SUM(HM!W19)</f>
        <v>180</v>
      </c>
      <c r="H10" s="50">
        <f>SUM(DM!W19)</f>
        <v>208</v>
      </c>
      <c r="K10" s="50">
        <f>SUM(CLASS!AA19)</f>
        <v>0</v>
      </c>
      <c r="N10" s="50">
        <f>SUM(COMTEMP!AA19)</f>
        <v>134</v>
      </c>
      <c r="P10" s="50">
        <f>SUM(P!Y19)</f>
        <v>132</v>
      </c>
      <c r="R10" s="50">
        <f>SUM(MT!AC19)</f>
        <v>209</v>
      </c>
      <c r="U10" s="50">
        <f>SUM(OAP!R10)</f>
        <v>130</v>
      </c>
      <c r="W10" s="50">
        <f>SUM(E10:U10)</f>
        <v>993</v>
      </c>
    </row>
    <row r="11" spans="1:23" s="27" customFormat="1" x14ac:dyDescent="0.25">
      <c r="B11" s="12"/>
    </row>
    <row r="12" spans="1:23" s="51" customFormat="1" x14ac:dyDescent="0.25">
      <c r="A12" s="51" t="s">
        <v>179</v>
      </c>
      <c r="B12" s="12" t="s">
        <v>1067</v>
      </c>
      <c r="E12" s="51">
        <f>SUM(HM!W24)</f>
        <v>0</v>
      </c>
      <c r="H12" s="51">
        <f>SUM(DM!W29)</f>
        <v>67</v>
      </c>
      <c r="K12" s="51">
        <f>SUM(CLASS!AA24)</f>
        <v>0</v>
      </c>
      <c r="N12" s="51">
        <f>SUM(COMTEMP!AA24)</f>
        <v>122</v>
      </c>
      <c r="P12" s="51">
        <f>SUM(P!Y24)</f>
        <v>160</v>
      </c>
      <c r="R12" s="51">
        <f>SUM(MT!AC24)</f>
        <v>0</v>
      </c>
      <c r="U12" s="51">
        <f>SUM(OAP!R12)</f>
        <v>113</v>
      </c>
      <c r="W12" s="51">
        <f>SUM(E12:U12)</f>
        <v>462</v>
      </c>
    </row>
    <row r="13" spans="1:23" s="27" customFormat="1" x14ac:dyDescent="0.25">
      <c r="B13" s="12"/>
    </row>
    <row r="14" spans="1:23" s="52" customFormat="1" x14ac:dyDescent="0.25">
      <c r="A14" s="52" t="s">
        <v>180</v>
      </c>
      <c r="B14" s="12" t="s">
        <v>1068</v>
      </c>
      <c r="E14" s="52">
        <f>SUM(HM!W29)</f>
        <v>182</v>
      </c>
      <c r="H14" s="52">
        <f>SUM(DM!W29)</f>
        <v>67</v>
      </c>
      <c r="K14" s="52">
        <f>SUM(CLASS!AA29)</f>
        <v>0</v>
      </c>
      <c r="N14" s="52">
        <f>SUM(COMTEMP!AA29)</f>
        <v>0</v>
      </c>
      <c r="P14" s="52">
        <f>SUM(P!Y29)</f>
        <v>0</v>
      </c>
      <c r="R14" s="52">
        <f>SUM(MT!AC29)</f>
        <v>147</v>
      </c>
      <c r="U14" s="52">
        <f>SUM(OAP!R14)</f>
        <v>130</v>
      </c>
      <c r="W14" s="52">
        <f>SUM(E14:U14)</f>
        <v>526</v>
      </c>
    </row>
    <row r="15" spans="1:23" s="27" customFormat="1" x14ac:dyDescent="0.25">
      <c r="B15" s="12"/>
    </row>
    <row r="16" spans="1:23" s="50" customFormat="1" x14ac:dyDescent="0.25">
      <c r="A16" s="50" t="s">
        <v>181</v>
      </c>
      <c r="B16" s="12" t="s">
        <v>1069</v>
      </c>
      <c r="E16" s="50">
        <f>SUM(HM!W34)</f>
        <v>0</v>
      </c>
      <c r="H16" s="50">
        <f>SUM(DM!W41)</f>
        <v>0</v>
      </c>
      <c r="K16" s="50">
        <f>SUM(CLASS!AA34)</f>
        <v>0</v>
      </c>
      <c r="N16" s="50">
        <f>SUM(COMTEMP!AA34)</f>
        <v>72</v>
      </c>
      <c r="P16" s="50">
        <f>SUM(P!Y34)</f>
        <v>0</v>
      </c>
      <c r="R16" s="50">
        <f>SUM(MT!AC34)</f>
        <v>87</v>
      </c>
      <c r="U16" s="50">
        <f>SUM(OAP!R16)</f>
        <v>0</v>
      </c>
      <c r="W16" s="50">
        <f>SUM(E16:U16)</f>
        <v>159</v>
      </c>
    </row>
    <row r="17" spans="1:23" s="27" customFormat="1" x14ac:dyDescent="0.25">
      <c r="B17" s="12"/>
    </row>
    <row r="18" spans="1:23" s="51" customFormat="1" x14ac:dyDescent="0.25">
      <c r="A18" s="51" t="s">
        <v>182</v>
      </c>
      <c r="B18" s="12" t="s">
        <v>1070</v>
      </c>
      <c r="E18" s="51">
        <f>SUM(HM!W39)</f>
        <v>0</v>
      </c>
      <c r="H18" s="51">
        <f>SUM(DM!W47)</f>
        <v>0</v>
      </c>
      <c r="K18" s="51">
        <f>SUM(CLASS!AA39)</f>
        <v>0</v>
      </c>
      <c r="N18" s="51">
        <f>SUM(COMTEMP!AA39)</f>
        <v>63</v>
      </c>
      <c r="P18" s="51">
        <f>SUM(P!Y39)</f>
        <v>71</v>
      </c>
      <c r="R18" s="51">
        <f>SUM(MT!AC39)</f>
        <v>115</v>
      </c>
      <c r="U18" s="51">
        <f>SUM(OAP!R18)</f>
        <v>0</v>
      </c>
      <c r="W18" s="51">
        <f>SUM(E18:U18)</f>
        <v>249</v>
      </c>
    </row>
    <row r="19" spans="1:23" s="27" customFormat="1" x14ac:dyDescent="0.25">
      <c r="B19" s="12"/>
    </row>
    <row r="20" spans="1:23" s="52" customFormat="1" x14ac:dyDescent="0.25">
      <c r="A20" s="52" t="s">
        <v>183</v>
      </c>
      <c r="B20" s="12" t="s">
        <v>1071</v>
      </c>
      <c r="E20" s="52">
        <f>SUM(HM!W44)</f>
        <v>0</v>
      </c>
      <c r="H20" s="52">
        <f>SUM(DM!W54)</f>
        <v>0</v>
      </c>
      <c r="K20" s="52">
        <f>SUM(CLASS!AA44)</f>
        <v>0</v>
      </c>
      <c r="N20" s="52">
        <f>SUM(COMTEMP!AA44)</f>
        <v>0</v>
      </c>
      <c r="P20" s="52">
        <f>SUM(P!Y44)</f>
        <v>0</v>
      </c>
      <c r="R20" s="52">
        <f>SUM(MT!AC44)</f>
        <v>207</v>
      </c>
      <c r="U20" s="52">
        <f>SUM(OAP!R20)</f>
        <v>0</v>
      </c>
      <c r="W20" s="52">
        <f>SUM(E20:U20)</f>
        <v>207</v>
      </c>
    </row>
    <row r="21" spans="1:23" s="27" customFormat="1" x14ac:dyDescent="0.25">
      <c r="B21" s="12"/>
    </row>
    <row r="22" spans="1:23" s="50" customFormat="1" x14ac:dyDescent="0.25">
      <c r="A22" s="50" t="s">
        <v>184</v>
      </c>
      <c r="B22" s="12" t="s">
        <v>1072</v>
      </c>
      <c r="E22" s="50">
        <f>SUM(HM!W49)</f>
        <v>0</v>
      </c>
      <c r="H22" s="50">
        <f>SUM(DM!W60)</f>
        <v>0</v>
      </c>
      <c r="K22" s="50">
        <f>SUM(CLASS!AA49)</f>
        <v>0</v>
      </c>
      <c r="N22" s="50">
        <f>SUM(COMTEMP!AA49)</f>
        <v>64</v>
      </c>
      <c r="P22" s="50">
        <f>SUM(P!Y49)</f>
        <v>0</v>
      </c>
      <c r="R22" s="50">
        <f>SUM(MT!AC49)</f>
        <v>72</v>
      </c>
      <c r="U22" s="50">
        <f>SUM(OAP!R22)</f>
        <v>0</v>
      </c>
      <c r="W22" s="50">
        <f>SUM(E22:U22)</f>
        <v>136</v>
      </c>
    </row>
    <row r="23" spans="1:23" s="27" customFormat="1" x14ac:dyDescent="0.25">
      <c r="B23" s="12"/>
    </row>
    <row r="24" spans="1:23" s="51" customFormat="1" x14ac:dyDescent="0.25">
      <c r="A24" s="51" t="s">
        <v>185</v>
      </c>
      <c r="B24" s="12" t="s">
        <v>1073</v>
      </c>
      <c r="E24" s="51">
        <f>SUM(HM!W54)</f>
        <v>0</v>
      </c>
      <c r="H24" s="51">
        <f>SUM(DM!W66)</f>
        <v>0</v>
      </c>
      <c r="K24" s="51">
        <f>SUM(CLASS!AA54)</f>
        <v>0</v>
      </c>
      <c r="N24" s="51">
        <f>SUM(COMTEMP!AA54)</f>
        <v>67</v>
      </c>
      <c r="P24" s="51">
        <f>SUM(P!Y54)</f>
        <v>0</v>
      </c>
      <c r="R24" s="51">
        <f>SUM(MT!AC54)</f>
        <v>68</v>
      </c>
      <c r="U24" s="51">
        <f>SUM(OAP!R24)</f>
        <v>0</v>
      </c>
      <c r="W24" s="51">
        <f>SUM(E24:U24)</f>
        <v>135</v>
      </c>
    </row>
    <row r="25" spans="1:23" s="27" customFormat="1" x14ac:dyDescent="0.25">
      <c r="B25" s="12"/>
    </row>
    <row r="26" spans="1:23" s="52" customFormat="1" x14ac:dyDescent="0.25">
      <c r="A26" s="52" t="s">
        <v>186</v>
      </c>
      <c r="B26" s="12" t="s">
        <v>1074</v>
      </c>
      <c r="E26" s="52">
        <f>SUM(HM!W59)</f>
        <v>0</v>
      </c>
      <c r="H26" s="52">
        <f>SUM(DM!W72)</f>
        <v>0</v>
      </c>
      <c r="K26" s="52">
        <f>SUM(CLASS!AA59)</f>
        <v>0</v>
      </c>
      <c r="N26" s="52">
        <f>SUM(COMTEMP!AA59)</f>
        <v>0</v>
      </c>
      <c r="P26" s="52">
        <f>SUM(P!Y59)</f>
        <v>0</v>
      </c>
      <c r="R26" s="52">
        <f>SUM(MT!AC59)</f>
        <v>0</v>
      </c>
      <c r="U26" s="52">
        <f>SUM(OAP!R26)</f>
        <v>134</v>
      </c>
      <c r="W26" s="52">
        <f>SUM(E26:U26)</f>
        <v>134</v>
      </c>
    </row>
    <row r="27" spans="1:23" s="27" customFormat="1" x14ac:dyDescent="0.25"/>
    <row r="28" spans="1:23" s="50" customFormat="1" x14ac:dyDescent="0.25">
      <c r="A28" s="50" t="s">
        <v>187</v>
      </c>
      <c r="E28" s="50">
        <f>SUM(HM!W64)</f>
        <v>0</v>
      </c>
      <c r="H28" s="50">
        <f>SUM(DM!W79)</f>
        <v>0</v>
      </c>
      <c r="K28" s="50">
        <f>SUM(CLASS!AA64)</f>
        <v>0</v>
      </c>
      <c r="N28" s="50">
        <f>SUM(COMTEMP!AA64)</f>
        <v>0</v>
      </c>
      <c r="P28" s="50">
        <f>SUM(P!Y64)</f>
        <v>0</v>
      </c>
      <c r="R28" s="50">
        <f>SUM(MT!AC64)</f>
        <v>0</v>
      </c>
      <c r="U28" s="50">
        <f>SUM(OAP!R28)</f>
        <v>0</v>
      </c>
      <c r="W28" s="50">
        <f>SUM(E28:U28)</f>
        <v>0</v>
      </c>
    </row>
    <row r="29" spans="1:23" s="27" customFormat="1" x14ac:dyDescent="0.25"/>
    <row r="30" spans="1:23" s="51" customFormat="1" x14ac:dyDescent="0.25">
      <c r="A30" s="51" t="s">
        <v>188</v>
      </c>
      <c r="E30" s="51">
        <f>SUM(HM!W69)</f>
        <v>0</v>
      </c>
      <c r="H30" s="51">
        <f>SUM(DM!W85)</f>
        <v>0</v>
      </c>
      <c r="K30" s="51">
        <f>SUM(CLASS!AA69)</f>
        <v>0</v>
      </c>
      <c r="N30" s="51">
        <f>SUM(COMTEMP!AA69)</f>
        <v>0</v>
      </c>
      <c r="P30" s="51">
        <f>SUM(P!Y69)</f>
        <v>0</v>
      </c>
      <c r="R30" s="51">
        <f>SUM(MT!AC69)</f>
        <v>0</v>
      </c>
      <c r="U30" s="51">
        <f>SUM(OAP!R30)</f>
        <v>0</v>
      </c>
      <c r="W30" s="51">
        <f>SUM(E30:U30)</f>
        <v>0</v>
      </c>
    </row>
    <row r="31" spans="1:23" s="27" customFormat="1" x14ac:dyDescent="0.25"/>
    <row r="32" spans="1:23" s="52" customFormat="1" x14ac:dyDescent="0.25">
      <c r="A32" s="52" t="s">
        <v>189</v>
      </c>
      <c r="E32" s="52">
        <f>SUM(HM!W74)</f>
        <v>0</v>
      </c>
      <c r="H32" s="52">
        <f>SUM(DM!W91)</f>
        <v>0</v>
      </c>
      <c r="K32" s="52">
        <f>SUM(CLASS!AA74)</f>
        <v>0</v>
      </c>
      <c r="N32" s="52">
        <f>SUM(COMTEMP!AA74)</f>
        <v>0</v>
      </c>
      <c r="P32" s="52">
        <f>SUM(P!Y74)</f>
        <v>0</v>
      </c>
      <c r="R32" s="52">
        <f>SUM(MT!AC74)</f>
        <v>0</v>
      </c>
      <c r="U32" s="52">
        <f>SUM(OAP!R32)</f>
        <v>0</v>
      </c>
      <c r="W32" s="52">
        <f>SUM(E32:U32)</f>
        <v>0</v>
      </c>
    </row>
    <row r="33" spans="1:23" s="27" customFormat="1" x14ac:dyDescent="0.25"/>
    <row r="34" spans="1:23" s="50" customFormat="1" x14ac:dyDescent="0.25">
      <c r="A34" s="50" t="s">
        <v>190</v>
      </c>
      <c r="E34" s="50">
        <f>SUM(HM!W79)</f>
        <v>0</v>
      </c>
      <c r="H34" s="50">
        <f>SUM(DM!W97)</f>
        <v>0</v>
      </c>
      <c r="K34" s="50">
        <f>SUM(CLASS!AA79)</f>
        <v>0</v>
      </c>
      <c r="N34" s="50">
        <f>SUM(COMTEMP!AA79)</f>
        <v>0</v>
      </c>
      <c r="P34" s="50">
        <f>SUM(P!Y79)</f>
        <v>0</v>
      </c>
      <c r="R34" s="50">
        <f>SUM(MT!AC79)</f>
        <v>0</v>
      </c>
      <c r="U34" s="50">
        <f>SUM(OAP!R34)</f>
        <v>0</v>
      </c>
      <c r="W34" s="50">
        <f>SUM(E34:U34)</f>
        <v>0</v>
      </c>
    </row>
    <row r="35" spans="1:23" s="27" customFormat="1" x14ac:dyDescent="0.25"/>
    <row r="36" spans="1:23" s="51" customFormat="1" x14ac:dyDescent="0.25">
      <c r="A36" s="51" t="s">
        <v>191</v>
      </c>
      <c r="E36" s="51">
        <f>SUM(HM!W84)</f>
        <v>0</v>
      </c>
      <c r="H36" s="51">
        <f>SUM(DM!W104)</f>
        <v>0</v>
      </c>
      <c r="K36" s="51">
        <f>SUM(CLASS!AA84)</f>
        <v>0</v>
      </c>
      <c r="N36" s="51">
        <f>SUM(COMTEMP!AA84)</f>
        <v>0</v>
      </c>
      <c r="P36" s="51">
        <f>SUM(P!Y84)</f>
        <v>0</v>
      </c>
      <c r="R36" s="51">
        <f>SUM(MT!AC84)</f>
        <v>0</v>
      </c>
      <c r="U36" s="51">
        <f>SUM(OAP!R36)</f>
        <v>0</v>
      </c>
      <c r="W36" s="51">
        <f>SUM(E36:U36)</f>
        <v>0</v>
      </c>
    </row>
    <row r="37" spans="1:23" s="27" customFormat="1" x14ac:dyDescent="0.25"/>
    <row r="38" spans="1:23" s="52" customFormat="1" x14ac:dyDescent="0.25">
      <c r="A38" s="52" t="s">
        <v>192</v>
      </c>
      <c r="E38" s="52">
        <f>SUM(HM!W89)</f>
        <v>0</v>
      </c>
      <c r="H38" s="52">
        <f>SUM(DM!W110)</f>
        <v>0</v>
      </c>
      <c r="K38" s="52">
        <f>SUM(CLASS!AA89)</f>
        <v>0</v>
      </c>
      <c r="N38" s="52">
        <f>SUM(COMTEMP!AA89)</f>
        <v>0</v>
      </c>
      <c r="P38" s="52">
        <f>SUM(P!Y89)</f>
        <v>0</v>
      </c>
      <c r="R38" s="52">
        <f>SUM(MT!AC89)</f>
        <v>0</v>
      </c>
      <c r="U38" s="52">
        <f>SUM(OAP!R38)</f>
        <v>0</v>
      </c>
      <c r="W38" s="52">
        <f>SUM(E38:U38)</f>
        <v>0</v>
      </c>
    </row>
    <row r="39" spans="1:23" s="27" customFormat="1" x14ac:dyDescent="0.25"/>
    <row r="40" spans="1:23" s="50" customFormat="1" x14ac:dyDescent="0.25">
      <c r="A40" s="50" t="s">
        <v>193</v>
      </c>
      <c r="E40" s="50">
        <f>SUM(HM!W94)</f>
        <v>0</v>
      </c>
      <c r="H40" s="50">
        <f>SUM(DM!W116)</f>
        <v>0</v>
      </c>
      <c r="K40" s="50">
        <f>SUM(CLASS!AA94)</f>
        <v>0</v>
      </c>
      <c r="N40" s="50">
        <f>SUM(COMTEMP!AA94)</f>
        <v>0</v>
      </c>
      <c r="P40" s="50">
        <f>SUM(P!Y94)</f>
        <v>0</v>
      </c>
      <c r="R40" s="50">
        <f>SUM(MT!AC94)</f>
        <v>0</v>
      </c>
      <c r="U40" s="50">
        <f>SUM(OAP!R40)</f>
        <v>0</v>
      </c>
      <c r="W40" s="50">
        <f>SUM(E40:U40)</f>
        <v>0</v>
      </c>
    </row>
    <row r="41" spans="1:23" s="27" customFormat="1" x14ac:dyDescent="0.25"/>
    <row r="42" spans="1:23" s="51" customFormat="1" x14ac:dyDescent="0.25">
      <c r="A42" s="51" t="s">
        <v>194</v>
      </c>
      <c r="E42" s="51">
        <f>SUM(HM!W99)</f>
        <v>0</v>
      </c>
      <c r="H42" s="51">
        <f>SUM(DM!W122)</f>
        <v>0</v>
      </c>
      <c r="K42" s="51">
        <f>SUM(CLASS!AA99)</f>
        <v>0</v>
      </c>
      <c r="N42" s="51">
        <f>SUM(COMTEMP!AA99)</f>
        <v>0</v>
      </c>
      <c r="P42" s="51">
        <f>SUM(P!Y99)</f>
        <v>0</v>
      </c>
      <c r="R42" s="51">
        <f>SUM(MT!AC99)</f>
        <v>0</v>
      </c>
      <c r="U42" s="51">
        <f>SUM(OAP!R42)</f>
        <v>0</v>
      </c>
      <c r="W42" s="51">
        <f>SUM(E42:U42)</f>
        <v>0</v>
      </c>
    </row>
    <row r="43" spans="1:23" s="27" customFormat="1" x14ac:dyDescent="0.25"/>
    <row r="44" spans="1:23" s="52" customFormat="1" x14ac:dyDescent="0.25">
      <c r="A44" s="52" t="s">
        <v>195</v>
      </c>
      <c r="E44" s="52">
        <f>SUM(HM!W104)</f>
        <v>0</v>
      </c>
      <c r="H44" s="52">
        <f>SUM(DM!W129)</f>
        <v>0</v>
      </c>
      <c r="K44" s="52">
        <f>SUM(CLASS!AA104)</f>
        <v>0</v>
      </c>
      <c r="N44" s="52">
        <f>SUM(COMTEMP!AA104)</f>
        <v>0</v>
      </c>
      <c r="P44" s="52">
        <f>SUM(P!Y104)</f>
        <v>0</v>
      </c>
      <c r="R44" s="52">
        <f>SUM(MT!AC104)</f>
        <v>0</v>
      </c>
      <c r="U44" s="52">
        <f>SUM(OAP!R44)</f>
        <v>0</v>
      </c>
      <c r="W44" s="52">
        <f>SUM(E44:U44)</f>
        <v>0</v>
      </c>
    </row>
    <row r="45" spans="1:23" s="27" customFormat="1" x14ac:dyDescent="0.25"/>
    <row r="46" spans="1:23" s="50" customFormat="1" x14ac:dyDescent="0.25">
      <c r="A46" s="50" t="s">
        <v>196</v>
      </c>
      <c r="E46" s="50">
        <f>SUM(HM!W109)</f>
        <v>0</v>
      </c>
      <c r="H46" s="50">
        <f>SUM(DM!W135)</f>
        <v>0</v>
      </c>
      <c r="K46" s="50">
        <f>SUM(CLASS!AA109)</f>
        <v>0</v>
      </c>
      <c r="N46" s="50">
        <f>SUM(COMTEMP!AA109)</f>
        <v>0</v>
      </c>
      <c r="P46" s="50">
        <f>SUM(P!Y109)</f>
        <v>0</v>
      </c>
      <c r="R46" s="50">
        <f>SUM(MT!AC109)</f>
        <v>0</v>
      </c>
      <c r="U46" s="50">
        <f>SUM(OAP!R46)</f>
        <v>0</v>
      </c>
      <c r="W46" s="50">
        <f>SUM(E46:U46)</f>
        <v>0</v>
      </c>
    </row>
    <row r="47" spans="1:23" s="27" customFormat="1" x14ac:dyDescent="0.25"/>
    <row r="48" spans="1:23" s="51" customFormat="1" x14ac:dyDescent="0.25">
      <c r="A48" s="51" t="s">
        <v>197</v>
      </c>
      <c r="E48" s="51">
        <f>SUM(HM!W114)</f>
        <v>0</v>
      </c>
      <c r="H48" s="51">
        <f>SUM(DM!W141)</f>
        <v>0</v>
      </c>
      <c r="K48" s="51">
        <f>SUM(CLASS!AA114)</f>
        <v>0</v>
      </c>
      <c r="N48" s="51">
        <f>SUM(COMTEMP!AA114)</f>
        <v>0</v>
      </c>
      <c r="P48" s="51">
        <f>SUM(P!Y114)</f>
        <v>0</v>
      </c>
      <c r="R48" s="51">
        <f>SUM(MT!AC114)</f>
        <v>0</v>
      </c>
      <c r="U48" s="51">
        <f>SUM(OAP!R48)</f>
        <v>0</v>
      </c>
      <c r="W48" s="51">
        <f>SUM(E48:U48)</f>
        <v>0</v>
      </c>
    </row>
    <row r="49" spans="1:23" s="27" customFormat="1" x14ac:dyDescent="0.25"/>
    <row r="50" spans="1:23" s="52" customFormat="1" x14ac:dyDescent="0.25">
      <c r="A50" s="52" t="s">
        <v>198</v>
      </c>
      <c r="E50" s="52">
        <f>SUM(HM!W119)</f>
        <v>0</v>
      </c>
      <c r="H50" s="52">
        <f>SUM(DM!W147)</f>
        <v>0</v>
      </c>
      <c r="K50" s="52">
        <f>SUM(CLASS!AA119)</f>
        <v>0</v>
      </c>
      <c r="N50" s="52">
        <f>SUM(COMTEMP!AA119)</f>
        <v>0</v>
      </c>
      <c r="P50" s="52">
        <f>SUM(P!Y119)</f>
        <v>0</v>
      </c>
      <c r="R50" s="52">
        <f>SUM(MT!AC119)</f>
        <v>0</v>
      </c>
      <c r="U50" s="52">
        <f>SUM(OAP!R50)</f>
        <v>0</v>
      </c>
      <c r="W50" s="52">
        <f>SUM(E50:U50)</f>
        <v>0</v>
      </c>
    </row>
    <row r="51" spans="1:23" s="27" customFormat="1" x14ac:dyDescent="0.25"/>
    <row r="52" spans="1:23" s="50" customFormat="1" x14ac:dyDescent="0.25">
      <c r="A52" s="50" t="s">
        <v>199</v>
      </c>
      <c r="E52" s="50">
        <f>SUM(HM!W124)</f>
        <v>0</v>
      </c>
      <c r="H52" s="50">
        <f>SUM(DM!W153)</f>
        <v>0</v>
      </c>
      <c r="K52" s="50">
        <f>SUM(CLASS!AA124)</f>
        <v>0</v>
      </c>
      <c r="N52" s="50">
        <f>SUM(COMTEMP!AA124)</f>
        <v>0</v>
      </c>
      <c r="P52" s="50">
        <f>SUM(P!Y124)</f>
        <v>0</v>
      </c>
      <c r="R52" s="50">
        <f>SUM(MT!AC124)</f>
        <v>0</v>
      </c>
      <c r="U52" s="50">
        <f>SUM(OAP!R52)</f>
        <v>0</v>
      </c>
      <c r="W52" s="50">
        <f>SUM(E52:U52)</f>
        <v>0</v>
      </c>
    </row>
    <row r="53" spans="1:23" s="27" customFormat="1" x14ac:dyDescent="0.25"/>
    <row r="54" spans="1:23" s="51" customFormat="1" x14ac:dyDescent="0.25">
      <c r="A54" s="51" t="s">
        <v>200</v>
      </c>
      <c r="E54" s="51">
        <f>SUM(HM!W129)</f>
        <v>0</v>
      </c>
      <c r="H54" s="51">
        <f>SUM(DM!W158)</f>
        <v>0</v>
      </c>
      <c r="K54" s="51">
        <f>SUM(CLASS!AA129)</f>
        <v>0</v>
      </c>
      <c r="N54" s="51">
        <f>SUM(COMTEMP!AA129)</f>
        <v>0</v>
      </c>
      <c r="P54" s="51">
        <f>SUM(P!Y129)</f>
        <v>0</v>
      </c>
      <c r="R54" s="51">
        <f>SUM(MT!AC129)</f>
        <v>0</v>
      </c>
      <c r="U54" s="51">
        <f>SUM(OAP!R54)</f>
        <v>0</v>
      </c>
      <c r="W54" s="51">
        <f>SUM(E54:U54)</f>
        <v>0</v>
      </c>
    </row>
    <row r="55" spans="1:23" s="27" customFormat="1" x14ac:dyDescent="0.25"/>
    <row r="56" spans="1:23" s="52" customFormat="1" x14ac:dyDescent="0.25">
      <c r="A56" s="52" t="s">
        <v>201</v>
      </c>
      <c r="E56" s="52">
        <f>SUM(HM!W134)</f>
        <v>0</v>
      </c>
      <c r="H56" s="52">
        <f>SUM(DM!W163)</f>
        <v>0</v>
      </c>
      <c r="K56" s="52">
        <f>SUM(CLASS!AA134)</f>
        <v>0</v>
      </c>
      <c r="N56" s="52">
        <f>SUM(COMTEMP!AA134)</f>
        <v>0</v>
      </c>
      <c r="P56" s="52">
        <f>SUM(P!Y134)</f>
        <v>0</v>
      </c>
      <c r="R56" s="52">
        <f>SUM(MT!AC134)</f>
        <v>0</v>
      </c>
      <c r="U56" s="52">
        <f>SUM(OAP!R56)</f>
        <v>0</v>
      </c>
      <c r="W56" s="52">
        <f>SUM(E56:U56)</f>
        <v>0</v>
      </c>
    </row>
    <row r="57" spans="1:23" s="27" customFormat="1" x14ac:dyDescent="0.25"/>
    <row r="58" spans="1:23" s="50" customFormat="1" x14ac:dyDescent="0.25">
      <c r="A58" s="50" t="s">
        <v>202</v>
      </c>
      <c r="E58" s="50">
        <f>SUM(HM!W139)</f>
        <v>0</v>
      </c>
      <c r="H58" s="50">
        <f>SUM(DM!W168)</f>
        <v>0</v>
      </c>
      <c r="K58" s="50">
        <f>SUM(CLASS!AA139)</f>
        <v>0</v>
      </c>
      <c r="N58" s="50">
        <f>SUM(COMTEMP!AA139)</f>
        <v>0</v>
      </c>
      <c r="P58" s="50">
        <f>SUM(P!Y139)</f>
        <v>0</v>
      </c>
      <c r="R58" s="50">
        <f>SUM(MT!AC139)</f>
        <v>0</v>
      </c>
      <c r="U58" s="50">
        <f>SUM(OAP!R58)</f>
        <v>0</v>
      </c>
      <c r="W58" s="50">
        <f>SUM(E58:U58)</f>
        <v>0</v>
      </c>
    </row>
    <row r="59" spans="1:23" s="27" customFormat="1" x14ac:dyDescent="0.25"/>
    <row r="60" spans="1:23" s="51" customFormat="1" x14ac:dyDescent="0.25">
      <c r="A60" s="51" t="s">
        <v>203</v>
      </c>
      <c r="E60" s="51">
        <f>SUM(HM!W144)</f>
        <v>0</v>
      </c>
      <c r="H60" s="51">
        <f>SUM(DM!W173)</f>
        <v>0</v>
      </c>
      <c r="K60" s="51">
        <f>SUM(CLASS!AA144)</f>
        <v>0</v>
      </c>
      <c r="N60" s="51">
        <f>SUM(COMTEMP!AA144)</f>
        <v>0</v>
      </c>
      <c r="P60" s="51">
        <f>SUM(P!Y144)</f>
        <v>0</v>
      </c>
      <c r="R60" s="51">
        <f>SUM(MT!AC144)</f>
        <v>0</v>
      </c>
      <c r="U60" s="51">
        <f>SUM(OAP!R60)</f>
        <v>0</v>
      </c>
      <c r="W60" s="51">
        <f>SUM(E60:U60)</f>
        <v>0</v>
      </c>
    </row>
    <row r="61" spans="1:23" s="27" customFormat="1" x14ac:dyDescent="0.25"/>
    <row r="62" spans="1:23" s="52" customFormat="1" x14ac:dyDescent="0.25">
      <c r="A62" s="52" t="s">
        <v>204</v>
      </c>
      <c r="E62" s="52">
        <f>SUM(HM!W149)</f>
        <v>0</v>
      </c>
      <c r="H62" s="52">
        <f>SUM(DM!W178)</f>
        <v>0</v>
      </c>
      <c r="K62" s="52">
        <f>SUM(CLASS!AA149)</f>
        <v>0</v>
      </c>
      <c r="N62" s="52">
        <f>SUM(COMTEMP!AA149)</f>
        <v>0</v>
      </c>
      <c r="P62" s="52">
        <f>SUM(P!Y149)</f>
        <v>0</v>
      </c>
      <c r="R62" s="52">
        <f>SUM(MT!AC149)</f>
        <v>0</v>
      </c>
      <c r="U62" s="52">
        <f>SUM(OAP!R62)</f>
        <v>0</v>
      </c>
      <c r="W62" s="52">
        <f>SUM(E62:U62)</f>
        <v>0</v>
      </c>
    </row>
    <row r="63" spans="1:23" s="27" customFormat="1" x14ac:dyDescent="0.25"/>
  </sheetData>
  <sheetProtection formatCells="0" formatColumns="0" formatRows="0" sort="0" autoFilter="0"/>
  <conditionalFormatting sqref="W1:W1048576">
    <cfRule type="top10" dxfId="0" priority="1" rank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81D2-8C1C-461B-BA89-1A20A2DECCB1}">
  <dimension ref="A1"/>
  <sheetViews>
    <sheetView tabSelected="1" workbookViewId="0">
      <selection activeCell="W20" sqref="W20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25" r:id="rId4">
          <objectPr defaultSize="0" autoPict="0" r:id="rId5">
            <anchor moveWithCells="1">
              <from>
                <xdr:col>8</xdr:col>
                <xdr:colOff>333375</xdr:colOff>
                <xdr:row>0</xdr:row>
                <xdr:rowOff>28575</xdr:rowOff>
              </from>
              <to>
                <xdr:col>19</xdr:col>
                <xdr:colOff>0</xdr:colOff>
                <xdr:row>43</xdr:row>
                <xdr:rowOff>85725</xdr:rowOff>
              </to>
            </anchor>
          </objectPr>
        </oleObject>
      </mc:Choice>
      <mc:Fallback>
        <oleObject progId="Acrobat Doc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3915-D680-48CA-957A-13CED4AD03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3"/>
  <sheetViews>
    <sheetView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ColWidth="8.7109375" defaultRowHeight="15" x14ac:dyDescent="0.25"/>
  <cols>
    <col min="1" max="1" width="7" style="43" bestFit="1" customWidth="1"/>
    <col min="2" max="2" width="20.85546875" style="10" bestFit="1" customWidth="1"/>
    <col min="3" max="3" width="8.7109375" style="10"/>
    <col min="4" max="4" width="16" style="10" bestFit="1" customWidth="1"/>
    <col min="5" max="5" width="8" style="13" hidden="1" customWidth="1"/>
    <col min="6" max="6" width="4.28515625" style="2" hidden="1" customWidth="1"/>
    <col min="7" max="7" width="7.42578125" style="3" hidden="1" customWidth="1"/>
    <col min="8" max="8" width="8" style="4" hidden="1" customWidth="1"/>
    <col min="9" max="9" width="4.28515625" style="5" hidden="1" customWidth="1"/>
    <col min="10" max="10" width="7.42578125" style="6" hidden="1" customWidth="1"/>
    <col min="11" max="11" width="8" style="7" hidden="1" customWidth="1"/>
    <col min="12" max="12" width="4.28515625" style="8" hidden="1" customWidth="1"/>
    <col min="13" max="13" width="7.42578125" style="9" hidden="1" customWidth="1"/>
    <col min="14" max="14" width="12.85546875" style="10" hidden="1" customWidth="1"/>
    <col min="15" max="15" width="8" style="10" hidden="1" customWidth="1"/>
    <col min="16" max="16" width="11" style="10" hidden="1" customWidth="1"/>
    <col min="17" max="17" width="11.28515625" style="10" bestFit="1" customWidth="1"/>
    <col min="18" max="18" width="8.7109375" style="10"/>
    <col min="19" max="19" width="10.28515625" style="10" bestFit="1" customWidth="1"/>
    <col min="20" max="21" width="8.7109375" style="10"/>
    <col min="22" max="22" width="24.85546875" style="10" bestFit="1" customWidth="1"/>
    <col min="23" max="23" width="4" style="10" bestFit="1" customWidth="1"/>
    <col min="24" max="24" width="2.28515625" style="10" bestFit="1" customWidth="1"/>
    <col min="25" max="25" width="2" style="10" bestFit="1" customWidth="1"/>
    <col min="26" max="26" width="22.85546875" style="10" bestFit="1" customWidth="1"/>
    <col min="27" max="27" width="9" style="10" bestFit="1" customWidth="1"/>
    <col min="28" max="29" width="9.7109375" style="10" bestFit="1" customWidth="1"/>
    <col min="30" max="16384" width="8.7109375" style="10"/>
  </cols>
  <sheetData>
    <row r="1" spans="1:29" x14ac:dyDescent="0.25">
      <c r="A1" s="71" t="s">
        <v>229</v>
      </c>
      <c r="B1" s="72"/>
      <c r="C1" s="73"/>
      <c r="D1" s="1"/>
      <c r="E1" s="13" t="s">
        <v>211</v>
      </c>
      <c r="V1" s="11" t="s">
        <v>191</v>
      </c>
      <c r="W1" s="11" t="s">
        <v>179</v>
      </c>
      <c r="X1" s="11" t="s">
        <v>181</v>
      </c>
      <c r="Y1" s="11" t="s">
        <v>180</v>
      </c>
      <c r="Z1" s="12"/>
      <c r="AA1" s="11" t="s">
        <v>207</v>
      </c>
      <c r="AB1" s="11" t="s">
        <v>208</v>
      </c>
      <c r="AC1" s="11" t="s">
        <v>206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205</v>
      </c>
      <c r="Z2" s="15" t="s">
        <v>219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215</v>
      </c>
      <c r="G3" s="18" t="s">
        <v>836</v>
      </c>
      <c r="H3" s="19" t="s">
        <v>7</v>
      </c>
      <c r="I3" s="5" t="s">
        <v>215</v>
      </c>
      <c r="J3" s="20" t="s">
        <v>837</v>
      </c>
      <c r="K3" s="21" t="s">
        <v>8</v>
      </c>
      <c r="L3" s="8" t="s">
        <v>215</v>
      </c>
      <c r="M3" s="22" t="s">
        <v>838</v>
      </c>
      <c r="N3" s="16" t="s">
        <v>11</v>
      </c>
      <c r="O3" s="16"/>
      <c r="P3" s="16" t="s">
        <v>835</v>
      </c>
      <c r="Q3" s="16" t="s">
        <v>827</v>
      </c>
      <c r="R3" s="16"/>
      <c r="S3" s="16" t="s">
        <v>9</v>
      </c>
      <c r="V3" s="16" t="s">
        <v>10</v>
      </c>
      <c r="Z3" s="16" t="s">
        <v>214</v>
      </c>
    </row>
    <row r="4" spans="1:29" ht="15.75" x14ac:dyDescent="0.25">
      <c r="A4" s="43" t="s">
        <v>230</v>
      </c>
      <c r="B4" s="10" t="s">
        <v>876</v>
      </c>
      <c r="D4" s="10" t="s">
        <v>1135</v>
      </c>
      <c r="E4" s="13">
        <v>4</v>
      </c>
      <c r="F4" s="2" t="s">
        <v>179</v>
      </c>
      <c r="G4" s="3">
        <v>19</v>
      </c>
      <c r="H4" s="4">
        <v>4</v>
      </c>
      <c r="I4" s="5" t="s">
        <v>179</v>
      </c>
      <c r="J4" s="6">
        <v>17</v>
      </c>
      <c r="K4" s="7">
        <v>4</v>
      </c>
      <c r="L4" s="8" t="s">
        <v>181</v>
      </c>
      <c r="M4" s="9">
        <v>14</v>
      </c>
      <c r="N4" s="10" t="s">
        <v>208</v>
      </c>
      <c r="O4" s="10">
        <f>IF(N4="1violation",-7*1,IF(N4="2violations",-7*2,IF(N4="3violations",-7*3,IF(N4="",""))))</f>
        <v>-14</v>
      </c>
      <c r="P4" s="12">
        <f>SUM(G4,J4,M4,O4)</f>
        <v>36</v>
      </c>
      <c r="Q4" s="23">
        <f>IF(F4="S",1*1)+IF(I4="S",1*1)+IF(L4="S",1*1)</f>
        <v>0</v>
      </c>
      <c r="S4" s="10">
        <f>SUM(E4,H4,K4)</f>
        <v>12</v>
      </c>
      <c r="W4" s="10">
        <f>SUM(P4,P6,P5,P7,-Z4)</f>
        <v>179</v>
      </c>
      <c r="Z4" s="10">
        <f>MIN(P4:P7)</f>
        <v>36</v>
      </c>
    </row>
    <row r="5" spans="1:29" ht="15.75" x14ac:dyDescent="0.25">
      <c r="A5" s="43" t="s">
        <v>231</v>
      </c>
      <c r="B5" s="10" t="s">
        <v>877</v>
      </c>
      <c r="D5" s="10" t="s">
        <v>1136</v>
      </c>
      <c r="E5" s="13">
        <v>4</v>
      </c>
      <c r="F5" s="2" t="s">
        <v>191</v>
      </c>
      <c r="G5" s="3">
        <v>22</v>
      </c>
      <c r="H5" s="4">
        <v>4</v>
      </c>
      <c r="I5" s="5" t="s">
        <v>179</v>
      </c>
      <c r="J5" s="6">
        <v>18</v>
      </c>
      <c r="K5" s="7">
        <v>4</v>
      </c>
      <c r="L5" s="8" t="s">
        <v>191</v>
      </c>
      <c r="M5" s="9">
        <v>20</v>
      </c>
      <c r="O5" s="10" t="str">
        <f t="shared" ref="O5:O84" si="0">IF(N5="1violation",-7*1,IF(N5="2violations",-7*2,IF(N5="3violations",-7*3,IF(N5="",""))))</f>
        <v/>
      </c>
      <c r="P5" s="12">
        <f>SUM(G5,J5,M5,O5)</f>
        <v>60</v>
      </c>
      <c r="Q5" s="23">
        <f>IF(F5="S",1*1)+IF(I5="S",1*1)+IF(L5="S",1*1)</f>
        <v>2</v>
      </c>
      <c r="S5" s="10">
        <f>SUM(E5,H5,K5)</f>
        <v>12</v>
      </c>
    </row>
    <row r="6" spans="1:29" ht="15.75" x14ac:dyDescent="0.25">
      <c r="A6" s="43" t="s">
        <v>232</v>
      </c>
      <c r="B6" s="10" t="s">
        <v>878</v>
      </c>
      <c r="D6" s="10" t="s">
        <v>1142</v>
      </c>
      <c r="E6" s="13">
        <v>4</v>
      </c>
      <c r="F6" s="2" t="s">
        <v>179</v>
      </c>
      <c r="G6" s="3">
        <v>18</v>
      </c>
      <c r="H6" s="4">
        <v>4</v>
      </c>
      <c r="I6" s="5" t="s">
        <v>191</v>
      </c>
      <c r="J6" s="6">
        <v>22</v>
      </c>
      <c r="K6" s="7">
        <v>4</v>
      </c>
      <c r="L6" s="8" t="s">
        <v>179</v>
      </c>
      <c r="M6" s="9">
        <v>17</v>
      </c>
      <c r="N6" s="10" t="s">
        <v>207</v>
      </c>
      <c r="O6" s="10">
        <f t="shared" si="0"/>
        <v>-7</v>
      </c>
      <c r="P6" s="12">
        <f>SUM(G6,J6,M6,O6)</f>
        <v>50</v>
      </c>
      <c r="Q6" s="23">
        <f>IF(F6="S",1*1)+IF(I6="S",1*1)+IF(L6="S",1*1)</f>
        <v>1</v>
      </c>
      <c r="S6" s="10">
        <f>SUM(E6,H6,K6)</f>
        <v>12</v>
      </c>
    </row>
    <row r="7" spans="1:29" ht="15.75" x14ac:dyDescent="0.25">
      <c r="A7" s="43" t="s">
        <v>233</v>
      </c>
      <c r="B7" s="10" t="s">
        <v>879</v>
      </c>
      <c r="D7" s="10" t="s">
        <v>1145</v>
      </c>
      <c r="E7" s="13">
        <v>4</v>
      </c>
      <c r="F7" s="2" t="s">
        <v>191</v>
      </c>
      <c r="G7" s="3">
        <v>21</v>
      </c>
      <c r="H7" s="4">
        <v>1</v>
      </c>
      <c r="I7" s="5" t="s">
        <v>191</v>
      </c>
      <c r="J7" s="6">
        <v>25</v>
      </c>
      <c r="K7" s="7">
        <v>4</v>
      </c>
      <c r="L7" s="8" t="s">
        <v>191</v>
      </c>
      <c r="M7" s="9">
        <v>23</v>
      </c>
      <c r="O7" s="10" t="str">
        <f t="shared" si="0"/>
        <v/>
      </c>
      <c r="P7" s="12">
        <f>SUM(G7,J7,M7,O7)</f>
        <v>69</v>
      </c>
      <c r="Q7" s="23">
        <f>IF(F7="S",1*1)+IF(I7="S",1*1)+IF(L7="S",1*1)</f>
        <v>3</v>
      </c>
      <c r="R7" s="10" t="s">
        <v>1146</v>
      </c>
      <c r="S7" s="10">
        <f>SUM(E7,H7,K7)</f>
        <v>9</v>
      </c>
    </row>
    <row r="8" spans="1:29" s="24" customFormat="1" ht="15.75" x14ac:dyDescent="0.25">
      <c r="A8" s="49"/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43" t="s">
        <v>234</v>
      </c>
      <c r="B9" s="10" t="s">
        <v>880</v>
      </c>
      <c r="D9" s="10" t="s">
        <v>881</v>
      </c>
      <c r="E9" s="13">
        <v>1</v>
      </c>
      <c r="F9" s="2" t="s">
        <v>191</v>
      </c>
      <c r="G9" s="3">
        <v>25</v>
      </c>
      <c r="H9" s="4">
        <v>3</v>
      </c>
      <c r="I9" s="5" t="s">
        <v>191</v>
      </c>
      <c r="J9" s="6">
        <v>22</v>
      </c>
      <c r="K9" s="7">
        <v>1</v>
      </c>
      <c r="L9" s="8" t="s">
        <v>191</v>
      </c>
      <c r="M9" s="9">
        <v>25</v>
      </c>
      <c r="O9" s="10" t="str">
        <f t="shared" si="0"/>
        <v/>
      </c>
      <c r="P9" s="12">
        <f t="shared" ref="P9:P87" si="1">SUM(G9,J9,M9,O9)</f>
        <v>72</v>
      </c>
      <c r="Q9" s="23">
        <f t="shared" ref="Q9:Q87" si="2">IF(F9="S",1*1)+IF(I9="S",1*1)+IF(L9="S",1*1)</f>
        <v>3</v>
      </c>
      <c r="R9" s="10" t="s">
        <v>1146</v>
      </c>
      <c r="S9" s="10">
        <f>SUM(E9,H9,K9)</f>
        <v>5</v>
      </c>
      <c r="W9" s="10">
        <f>SUM(P9,P11,P10,P12,-Z9)</f>
        <v>210</v>
      </c>
      <c r="Z9" s="10">
        <f>MIN(P9:P12)</f>
        <v>54</v>
      </c>
    </row>
    <row r="10" spans="1:29" ht="15.75" x14ac:dyDescent="0.25">
      <c r="A10" s="43" t="s">
        <v>235</v>
      </c>
      <c r="B10" s="10" t="s">
        <v>882</v>
      </c>
      <c r="D10" s="10" t="s">
        <v>883</v>
      </c>
      <c r="E10" s="13">
        <v>1</v>
      </c>
      <c r="F10" s="2" t="s">
        <v>191</v>
      </c>
      <c r="G10" s="3">
        <v>24</v>
      </c>
      <c r="H10" s="4">
        <v>1</v>
      </c>
      <c r="I10" s="5" t="s">
        <v>191</v>
      </c>
      <c r="J10" s="6">
        <v>25</v>
      </c>
      <c r="K10" s="7">
        <v>3</v>
      </c>
      <c r="L10" s="8" t="s">
        <v>191</v>
      </c>
      <c r="M10" s="9">
        <v>22</v>
      </c>
      <c r="O10" s="10" t="str">
        <f t="shared" si="0"/>
        <v/>
      </c>
      <c r="P10" s="12">
        <f t="shared" si="1"/>
        <v>71</v>
      </c>
      <c r="Q10" s="23">
        <f t="shared" si="2"/>
        <v>3</v>
      </c>
      <c r="R10" s="10" t="s">
        <v>1146</v>
      </c>
      <c r="S10" s="10">
        <f>SUM(E10,H10,K10)</f>
        <v>5</v>
      </c>
      <c r="T10" s="10" t="s">
        <v>1147</v>
      </c>
    </row>
    <row r="11" spans="1:29" ht="15.75" x14ac:dyDescent="0.25">
      <c r="A11" s="43" t="s">
        <v>236</v>
      </c>
      <c r="B11" s="10" t="s">
        <v>884</v>
      </c>
      <c r="D11" s="10" t="s">
        <v>885</v>
      </c>
      <c r="E11" s="13">
        <v>4</v>
      </c>
      <c r="F11" s="2" t="s">
        <v>179</v>
      </c>
      <c r="G11" s="3">
        <v>16</v>
      </c>
      <c r="H11" s="4">
        <v>4</v>
      </c>
      <c r="I11" s="5" t="s">
        <v>179</v>
      </c>
      <c r="J11" s="6">
        <v>19</v>
      </c>
      <c r="K11" s="7">
        <v>4</v>
      </c>
      <c r="L11" s="8" t="s">
        <v>179</v>
      </c>
      <c r="M11" s="9">
        <v>19</v>
      </c>
      <c r="O11" s="10" t="str">
        <f t="shared" si="0"/>
        <v/>
      </c>
      <c r="P11" s="12">
        <f t="shared" si="1"/>
        <v>54</v>
      </c>
      <c r="Q11" s="23">
        <f t="shared" si="2"/>
        <v>0</v>
      </c>
      <c r="S11" s="10">
        <f>SUM(E11,H11,K11)</f>
        <v>12</v>
      </c>
    </row>
    <row r="12" spans="1:29" ht="15.75" x14ac:dyDescent="0.25">
      <c r="A12" s="43" t="s">
        <v>237</v>
      </c>
      <c r="B12" s="10" t="s">
        <v>886</v>
      </c>
      <c r="D12" s="10" t="s">
        <v>887</v>
      </c>
      <c r="E12" s="13">
        <v>3</v>
      </c>
      <c r="F12" s="2" t="s">
        <v>191</v>
      </c>
      <c r="G12" s="3">
        <v>22</v>
      </c>
      <c r="H12" s="4">
        <v>3</v>
      </c>
      <c r="I12" s="5" t="s">
        <v>191</v>
      </c>
      <c r="J12" s="6">
        <v>21</v>
      </c>
      <c r="K12" s="7">
        <v>3</v>
      </c>
      <c r="L12" s="8" t="s">
        <v>191</v>
      </c>
      <c r="M12" s="9">
        <v>24</v>
      </c>
      <c r="O12" s="10" t="str">
        <f t="shared" si="0"/>
        <v/>
      </c>
      <c r="P12" s="12">
        <f t="shared" si="1"/>
        <v>67</v>
      </c>
      <c r="Q12" s="23">
        <f t="shared" si="2"/>
        <v>3</v>
      </c>
      <c r="R12" s="10" t="s">
        <v>1146</v>
      </c>
      <c r="S12" s="10">
        <f>SUM(E12,H12,K12)</f>
        <v>9</v>
      </c>
    </row>
    <row r="13" spans="1:29" s="24" customFormat="1" ht="15.75" x14ac:dyDescent="0.25">
      <c r="A13" s="49"/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43" t="s">
        <v>238</v>
      </c>
      <c r="B14" s="10" t="s">
        <v>888</v>
      </c>
      <c r="D14" s="10" t="s">
        <v>1139</v>
      </c>
      <c r="E14" s="13">
        <v>4</v>
      </c>
      <c r="F14" s="2" t="s">
        <v>181</v>
      </c>
      <c r="G14" s="3">
        <v>13</v>
      </c>
      <c r="H14" s="4">
        <v>4</v>
      </c>
      <c r="I14" s="5" t="s">
        <v>179</v>
      </c>
      <c r="J14" s="6">
        <v>19</v>
      </c>
      <c r="K14" s="7">
        <v>4</v>
      </c>
      <c r="L14" s="8" t="s">
        <v>179</v>
      </c>
      <c r="M14" s="9">
        <v>18</v>
      </c>
      <c r="N14" s="10" t="s">
        <v>206</v>
      </c>
      <c r="O14" s="10">
        <f t="shared" si="0"/>
        <v>-21</v>
      </c>
      <c r="P14" s="12">
        <f t="shared" si="1"/>
        <v>29</v>
      </c>
      <c r="Q14" s="23">
        <f t="shared" si="2"/>
        <v>0</v>
      </c>
      <c r="S14" s="10">
        <f>SUM(E14,H14,K14)</f>
        <v>12</v>
      </c>
      <c r="W14" s="10">
        <f>SUM(P14,P16,P15,P17,-Z14)</f>
        <v>92</v>
      </c>
      <c r="Z14" s="10">
        <f>MIN(P14:P17)</f>
        <v>0</v>
      </c>
    </row>
    <row r="15" spans="1:29" ht="15.75" x14ac:dyDescent="0.25">
      <c r="A15" s="43" t="s">
        <v>239</v>
      </c>
      <c r="B15" s="10" t="s">
        <v>889</v>
      </c>
      <c r="D15" s="10" t="s">
        <v>905</v>
      </c>
      <c r="E15" s="13">
        <v>4</v>
      </c>
      <c r="F15" s="2" t="s">
        <v>179</v>
      </c>
      <c r="G15" s="3">
        <v>18</v>
      </c>
      <c r="H15" s="4">
        <v>3</v>
      </c>
      <c r="I15" s="5" t="s">
        <v>191</v>
      </c>
      <c r="J15" s="6">
        <v>24</v>
      </c>
      <c r="K15" s="7">
        <v>4</v>
      </c>
      <c r="L15" s="8" t="s">
        <v>191</v>
      </c>
      <c r="M15" s="9">
        <v>21</v>
      </c>
      <c r="O15" s="10" t="str">
        <f t="shared" si="0"/>
        <v/>
      </c>
      <c r="P15" s="12">
        <f t="shared" si="1"/>
        <v>63</v>
      </c>
      <c r="Q15" s="23">
        <f t="shared" si="2"/>
        <v>2</v>
      </c>
      <c r="S15" s="10">
        <f>SUM(E15,H15,K15)</f>
        <v>11</v>
      </c>
    </row>
    <row r="16" spans="1:29" ht="15.75" x14ac:dyDescent="0.25">
      <c r="A16" s="43" t="s">
        <v>240</v>
      </c>
      <c r="O16" s="10" t="str">
        <f t="shared" si="0"/>
        <v/>
      </c>
      <c r="P16" s="12">
        <f t="shared" si="1"/>
        <v>0</v>
      </c>
      <c r="Q16" s="23">
        <f t="shared" si="2"/>
        <v>0</v>
      </c>
      <c r="S16" s="10">
        <f>SUM(E16,H16,K16)</f>
        <v>0</v>
      </c>
    </row>
    <row r="17" spans="1:26" ht="15.75" x14ac:dyDescent="0.25">
      <c r="A17" s="43" t="s">
        <v>241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A18" s="49"/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43" t="s">
        <v>242</v>
      </c>
      <c r="B19" s="10" t="s">
        <v>890</v>
      </c>
      <c r="D19" s="10" t="s">
        <v>1141</v>
      </c>
      <c r="E19" s="13">
        <v>2</v>
      </c>
      <c r="F19" s="2" t="s">
        <v>191</v>
      </c>
      <c r="G19" s="3">
        <v>25</v>
      </c>
      <c r="H19" s="4">
        <v>2</v>
      </c>
      <c r="I19" s="5" t="s">
        <v>191</v>
      </c>
      <c r="J19" s="6">
        <v>25</v>
      </c>
      <c r="K19" s="7">
        <v>3</v>
      </c>
      <c r="L19" s="8" t="s">
        <v>191</v>
      </c>
      <c r="M19" s="9">
        <v>21</v>
      </c>
      <c r="O19" s="10" t="str">
        <f t="shared" si="0"/>
        <v/>
      </c>
      <c r="P19" s="12">
        <f>SUM(G19,J19,M19,O19)</f>
        <v>71</v>
      </c>
      <c r="Q19" s="23">
        <f>IF(F19="S",1*1)+IF(I19="S",1*1)+IF(L19="S",1*1)</f>
        <v>3</v>
      </c>
      <c r="R19" s="10" t="s">
        <v>1146</v>
      </c>
      <c r="S19" s="10">
        <f>SUM(E19,H19,K19)</f>
        <v>7</v>
      </c>
      <c r="T19" s="10" t="s">
        <v>1149</v>
      </c>
      <c r="W19" s="10">
        <f>SUM(P19,P21,P20,P22,-Z19)</f>
        <v>208</v>
      </c>
      <c r="Z19" s="10">
        <f>MIN(P19:P22)</f>
        <v>0</v>
      </c>
    </row>
    <row r="20" spans="1:26" ht="15.75" x14ac:dyDescent="0.25">
      <c r="A20" s="43" t="s">
        <v>243</v>
      </c>
      <c r="B20" s="10" t="s">
        <v>891</v>
      </c>
      <c r="D20" s="10" t="s">
        <v>1144</v>
      </c>
      <c r="E20" s="13">
        <v>2</v>
      </c>
      <c r="F20" s="2" t="s">
        <v>191</v>
      </c>
      <c r="G20" s="3">
        <v>24</v>
      </c>
      <c r="H20" s="4">
        <v>2</v>
      </c>
      <c r="I20" s="5" t="s">
        <v>191</v>
      </c>
      <c r="J20" s="6">
        <v>24</v>
      </c>
      <c r="K20" s="7">
        <v>2</v>
      </c>
      <c r="L20" s="8" t="s">
        <v>191</v>
      </c>
      <c r="M20" s="9">
        <v>24</v>
      </c>
      <c r="O20" s="10" t="str">
        <f t="shared" si="0"/>
        <v/>
      </c>
      <c r="P20" s="12">
        <f>SUM(G20,J20,M20,O20)</f>
        <v>72</v>
      </c>
      <c r="Q20" s="23">
        <f>IF(F20="S",1*1)+IF(I20="S",1*1)+IF(L20="S",1*1)</f>
        <v>3</v>
      </c>
      <c r="R20" s="10" t="s">
        <v>1146</v>
      </c>
      <c r="S20" s="10">
        <f>SUM(E20,H20,K20)</f>
        <v>6</v>
      </c>
      <c r="T20" s="10" t="s">
        <v>1148</v>
      </c>
    </row>
    <row r="21" spans="1:26" ht="15.75" x14ac:dyDescent="0.25">
      <c r="A21" s="43" t="s">
        <v>244</v>
      </c>
      <c r="B21" s="10" t="s">
        <v>892</v>
      </c>
      <c r="D21" s="10" t="s">
        <v>1134</v>
      </c>
      <c r="E21" s="13">
        <v>4</v>
      </c>
      <c r="F21" s="2" t="s">
        <v>179</v>
      </c>
      <c r="G21" s="3">
        <v>20</v>
      </c>
      <c r="H21" s="4">
        <v>4</v>
      </c>
      <c r="I21" s="5" t="s">
        <v>191</v>
      </c>
      <c r="J21" s="6">
        <v>21</v>
      </c>
      <c r="K21" s="7">
        <v>1</v>
      </c>
      <c r="L21" s="8" t="s">
        <v>191</v>
      </c>
      <c r="M21" s="9">
        <v>24</v>
      </c>
      <c r="O21" s="10" t="str">
        <f t="shared" si="0"/>
        <v/>
      </c>
      <c r="P21" s="12">
        <f>SUM(G21,J21,M21,O21)</f>
        <v>65</v>
      </c>
      <c r="Q21" s="23">
        <f>IF(F21="S",1*1)+IF(I21="S",1*1)+IF(L21="S",1*1)</f>
        <v>2</v>
      </c>
      <c r="S21" s="10">
        <f>SUM(E21,H21,K21)</f>
        <v>9</v>
      </c>
    </row>
    <row r="22" spans="1:26" ht="15.75" x14ac:dyDescent="0.25">
      <c r="A22" s="43" t="s">
        <v>245</v>
      </c>
      <c r="O22" s="10" t="str">
        <f t="shared" si="0"/>
        <v/>
      </c>
      <c r="P22" s="12">
        <f>SUM(G22,J22,M22,O22)</f>
        <v>0</v>
      </c>
      <c r="Q22" s="23">
        <f>IF(F22="S",1*1)+IF(I22="S",1*1)+IF(L22="S",1*1)</f>
        <v>0</v>
      </c>
      <c r="S22" s="10">
        <f>SUM(E22,H22,K22)</f>
        <v>0</v>
      </c>
    </row>
    <row r="23" spans="1:26" s="24" customFormat="1" ht="15.75" x14ac:dyDescent="0.25">
      <c r="A23" s="49"/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43" t="s">
        <v>246</v>
      </c>
      <c r="B24" s="10" t="s">
        <v>893</v>
      </c>
      <c r="D24" s="10" t="s">
        <v>1143</v>
      </c>
      <c r="E24" s="13">
        <v>4</v>
      </c>
      <c r="F24" s="2" t="s">
        <v>180</v>
      </c>
      <c r="G24" s="3">
        <v>8</v>
      </c>
      <c r="H24" s="4">
        <v>4</v>
      </c>
      <c r="I24" s="5" t="s">
        <v>181</v>
      </c>
      <c r="J24" s="6">
        <v>12</v>
      </c>
      <c r="K24" s="7">
        <v>4</v>
      </c>
      <c r="L24" s="8" t="s">
        <v>179</v>
      </c>
      <c r="M24" s="9">
        <v>16</v>
      </c>
      <c r="N24" s="10" t="s">
        <v>206</v>
      </c>
      <c r="O24" s="10">
        <f t="shared" si="0"/>
        <v>-21</v>
      </c>
      <c r="P24" s="12">
        <f t="shared" si="1"/>
        <v>15</v>
      </c>
      <c r="Q24" s="23">
        <f t="shared" si="2"/>
        <v>0</v>
      </c>
      <c r="S24" s="10">
        <f>SUM(E24,H24,K24)</f>
        <v>12</v>
      </c>
      <c r="W24" s="10">
        <f>SUM(P24,P26,P25,P27,-Z24)</f>
        <v>142</v>
      </c>
      <c r="Z24" s="10">
        <f>MIN(P24:P27)</f>
        <v>0</v>
      </c>
    </row>
    <row r="25" spans="1:26" ht="15.75" x14ac:dyDescent="0.25">
      <c r="A25" s="43" t="s">
        <v>247</v>
      </c>
      <c r="B25" s="10" t="s">
        <v>894</v>
      </c>
      <c r="D25" s="10" t="s">
        <v>1137</v>
      </c>
      <c r="E25" s="13">
        <v>3</v>
      </c>
      <c r="F25" s="2" t="s">
        <v>191</v>
      </c>
      <c r="G25" s="3">
        <v>22</v>
      </c>
      <c r="H25" s="4">
        <v>1</v>
      </c>
      <c r="I25" s="5" t="s">
        <v>191</v>
      </c>
      <c r="J25" s="6">
        <v>25</v>
      </c>
      <c r="K25" s="7">
        <v>2</v>
      </c>
      <c r="L25" s="8" t="s">
        <v>191</v>
      </c>
      <c r="M25" s="9">
        <v>24</v>
      </c>
      <c r="O25" s="10" t="str">
        <f t="shared" si="0"/>
        <v/>
      </c>
      <c r="P25" s="12">
        <f t="shared" si="1"/>
        <v>71</v>
      </c>
      <c r="Q25" s="23">
        <f t="shared" si="2"/>
        <v>3</v>
      </c>
      <c r="R25" s="10" t="s">
        <v>1146</v>
      </c>
      <c r="S25" s="10">
        <f>SUM(E25,H25,K25)</f>
        <v>6</v>
      </c>
    </row>
    <row r="26" spans="1:26" ht="15.75" x14ac:dyDescent="0.25">
      <c r="A26" s="43" t="s">
        <v>248</v>
      </c>
      <c r="B26" s="10" t="s">
        <v>895</v>
      </c>
      <c r="D26" s="10" t="s">
        <v>1138</v>
      </c>
      <c r="E26" s="13">
        <v>4</v>
      </c>
      <c r="F26" s="2" t="s">
        <v>179</v>
      </c>
      <c r="G26" s="3">
        <v>15</v>
      </c>
      <c r="H26" s="4">
        <v>4</v>
      </c>
      <c r="I26" s="5" t="s">
        <v>179</v>
      </c>
      <c r="J26" s="6">
        <v>20</v>
      </c>
      <c r="K26" s="7">
        <v>4</v>
      </c>
      <c r="L26" s="8" t="s">
        <v>191</v>
      </c>
      <c r="M26" s="9">
        <v>21</v>
      </c>
      <c r="O26" s="10" t="str">
        <f t="shared" si="0"/>
        <v/>
      </c>
      <c r="P26" s="12">
        <f t="shared" si="1"/>
        <v>56</v>
      </c>
      <c r="Q26" s="23">
        <f t="shared" si="2"/>
        <v>1</v>
      </c>
      <c r="S26" s="10">
        <f>SUM(E26,H26,K26)</f>
        <v>12</v>
      </c>
    </row>
    <row r="27" spans="1:26" ht="15.75" x14ac:dyDescent="0.25">
      <c r="A27" s="43" t="s">
        <v>249</v>
      </c>
      <c r="O27" s="10" t="str">
        <f t="shared" si="0"/>
        <v/>
      </c>
      <c r="P27" s="12">
        <f t="shared" si="1"/>
        <v>0</v>
      </c>
      <c r="Q27" s="23">
        <f t="shared" si="2"/>
        <v>0</v>
      </c>
      <c r="S27" s="10">
        <f>SUM(E27,H27,K27)</f>
        <v>0</v>
      </c>
    </row>
    <row r="28" spans="1:26" s="24" customFormat="1" ht="15.75" x14ac:dyDescent="0.25">
      <c r="A28" s="49"/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43" t="s">
        <v>250</v>
      </c>
      <c r="B29" s="10" t="s">
        <v>896</v>
      </c>
      <c r="D29" s="10" t="s">
        <v>897</v>
      </c>
      <c r="E29" s="13">
        <v>1</v>
      </c>
      <c r="F29" s="2" t="s">
        <v>191</v>
      </c>
      <c r="G29" s="3">
        <v>25</v>
      </c>
      <c r="H29" s="4">
        <v>5</v>
      </c>
      <c r="I29" s="5" t="s">
        <v>179</v>
      </c>
      <c r="J29" s="6">
        <v>20</v>
      </c>
      <c r="K29" s="7">
        <v>4</v>
      </c>
      <c r="L29" s="8" t="s">
        <v>191</v>
      </c>
      <c r="M29" s="9">
        <v>22</v>
      </c>
      <c r="O29" s="10" t="str">
        <f t="shared" si="0"/>
        <v/>
      </c>
      <c r="P29" s="12">
        <f t="shared" si="1"/>
        <v>67</v>
      </c>
      <c r="Q29" s="23">
        <f t="shared" si="2"/>
        <v>2</v>
      </c>
      <c r="S29" s="10">
        <f>SUM(E29,H29,K29)</f>
        <v>10</v>
      </c>
      <c r="W29" s="10">
        <f>SUM(P29,P31,P30,P32,-Z29)</f>
        <v>67</v>
      </c>
      <c r="Z29" s="10">
        <f>MIN(P29:P32)</f>
        <v>0</v>
      </c>
    </row>
    <row r="30" spans="1:26" ht="15.75" x14ac:dyDescent="0.25">
      <c r="A30" s="43" t="s">
        <v>251</v>
      </c>
      <c r="O30" s="10" t="str">
        <f t="shared" si="0"/>
        <v/>
      </c>
      <c r="P30" s="12">
        <f t="shared" si="1"/>
        <v>0</v>
      </c>
      <c r="Q30" s="23">
        <f t="shared" si="2"/>
        <v>0</v>
      </c>
      <c r="S30" s="10">
        <f>SUM(E30,H30,K30)</f>
        <v>0</v>
      </c>
    </row>
    <row r="31" spans="1:26" ht="15.75" x14ac:dyDescent="0.25">
      <c r="A31" s="43" t="s">
        <v>252</v>
      </c>
      <c r="O31" s="10" t="str">
        <f t="shared" si="0"/>
        <v/>
      </c>
      <c r="P31" s="12">
        <f t="shared" si="1"/>
        <v>0</v>
      </c>
      <c r="Q31" s="23">
        <f t="shared" si="2"/>
        <v>0</v>
      </c>
      <c r="S31" s="10">
        <f>SUM(E31,H31,K31)</f>
        <v>0</v>
      </c>
    </row>
    <row r="32" spans="1:26" ht="15.75" x14ac:dyDescent="0.25">
      <c r="A32" s="43" t="s">
        <v>253</v>
      </c>
      <c r="O32" s="10" t="str">
        <f t="shared" si="0"/>
        <v/>
      </c>
      <c r="P32" s="12">
        <f t="shared" si="1"/>
        <v>0</v>
      </c>
      <c r="Q32" s="23">
        <f t="shared" si="2"/>
        <v>0</v>
      </c>
      <c r="S32" s="10">
        <f>SUM(E32,H32,K32)</f>
        <v>0</v>
      </c>
    </row>
    <row r="33" spans="1:26" s="24" customFormat="1" ht="15.75" x14ac:dyDescent="0.25">
      <c r="A33" s="49"/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43" t="s">
        <v>254</v>
      </c>
      <c r="B34" s="10" t="s">
        <v>898</v>
      </c>
      <c r="D34" s="10" t="s">
        <v>899</v>
      </c>
      <c r="E34" s="13">
        <v>3</v>
      </c>
      <c r="F34" s="2" t="s">
        <v>191</v>
      </c>
      <c r="G34" s="3">
        <v>21</v>
      </c>
      <c r="H34" s="4">
        <v>4</v>
      </c>
      <c r="I34" s="5" t="s">
        <v>191</v>
      </c>
      <c r="J34" s="6">
        <v>20</v>
      </c>
      <c r="K34" s="7">
        <v>2</v>
      </c>
      <c r="L34" s="8" t="s">
        <v>191</v>
      </c>
      <c r="M34" s="9">
        <v>22</v>
      </c>
      <c r="O34" s="10" t="str">
        <f t="shared" si="0"/>
        <v/>
      </c>
      <c r="P34" s="12">
        <f t="shared" si="1"/>
        <v>63</v>
      </c>
      <c r="Q34" s="23">
        <f t="shared" si="2"/>
        <v>3</v>
      </c>
      <c r="R34" s="10" t="s">
        <v>1146</v>
      </c>
      <c r="S34" s="10">
        <f>SUM(E34,H34,K34)</f>
        <v>9</v>
      </c>
      <c r="W34" s="10">
        <f>SUM(P34,P36,P35,P37,-Z34)</f>
        <v>136</v>
      </c>
      <c r="Z34" s="10">
        <f>MIN(P34:P37)</f>
        <v>0</v>
      </c>
    </row>
    <row r="35" spans="1:26" ht="15.75" x14ac:dyDescent="0.25">
      <c r="A35" s="43" t="s">
        <v>255</v>
      </c>
      <c r="B35" s="10" t="s">
        <v>900</v>
      </c>
      <c r="D35" s="10" t="s">
        <v>901</v>
      </c>
      <c r="E35" s="13">
        <v>2</v>
      </c>
      <c r="F35" s="2" t="s">
        <v>191</v>
      </c>
      <c r="G35" s="3">
        <v>23</v>
      </c>
      <c r="H35" s="4">
        <v>2</v>
      </c>
      <c r="I35" s="5" t="s">
        <v>191</v>
      </c>
      <c r="J35" s="6">
        <v>25</v>
      </c>
      <c r="K35" s="7">
        <v>1</v>
      </c>
      <c r="L35" s="8" t="s">
        <v>191</v>
      </c>
      <c r="M35" s="9">
        <v>25</v>
      </c>
      <c r="O35" s="10" t="str">
        <f t="shared" si="0"/>
        <v/>
      </c>
      <c r="P35" s="12">
        <f t="shared" si="1"/>
        <v>73</v>
      </c>
      <c r="Q35" s="23">
        <f t="shared" si="2"/>
        <v>3</v>
      </c>
      <c r="R35" s="10" t="s">
        <v>1146</v>
      </c>
      <c r="S35" s="10">
        <f>SUM(E35,H35,K35)</f>
        <v>5</v>
      </c>
    </row>
    <row r="36" spans="1:26" ht="15.75" x14ac:dyDescent="0.25">
      <c r="A36" s="43" t="s">
        <v>256</v>
      </c>
      <c r="O36" s="10" t="str">
        <f t="shared" si="0"/>
        <v/>
      </c>
      <c r="P36" s="12">
        <f t="shared" si="1"/>
        <v>0</v>
      </c>
      <c r="Q36" s="23">
        <f t="shared" si="2"/>
        <v>0</v>
      </c>
      <c r="S36" s="10">
        <f>SUM(E36,H36,K36)</f>
        <v>0</v>
      </c>
    </row>
    <row r="37" spans="1:26" ht="15.75" x14ac:dyDescent="0.25">
      <c r="A37" s="43" t="s">
        <v>257</v>
      </c>
      <c r="O37" s="10" t="str">
        <f t="shared" si="0"/>
        <v/>
      </c>
      <c r="P37" s="12">
        <f t="shared" si="1"/>
        <v>0</v>
      </c>
      <c r="Q37" s="23">
        <f t="shared" si="2"/>
        <v>0</v>
      </c>
      <c r="S37" s="10">
        <f>SUM(E37,H37,K37)</f>
        <v>0</v>
      </c>
    </row>
    <row r="38" spans="1:26" s="24" customFormat="1" ht="15.75" x14ac:dyDescent="0.25">
      <c r="A38" s="49"/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43" t="s">
        <v>258</v>
      </c>
      <c r="B39" s="10" t="s">
        <v>902</v>
      </c>
      <c r="D39" s="10" t="s">
        <v>1140</v>
      </c>
      <c r="E39" s="13">
        <v>4</v>
      </c>
      <c r="F39" s="2" t="s">
        <v>179</v>
      </c>
      <c r="G39" s="3">
        <v>17</v>
      </c>
      <c r="H39" s="4">
        <v>4</v>
      </c>
      <c r="I39" s="5" t="s">
        <v>179</v>
      </c>
      <c r="J39" s="6">
        <v>20</v>
      </c>
      <c r="K39" s="7">
        <v>4</v>
      </c>
      <c r="L39" s="8" t="s">
        <v>179</v>
      </c>
      <c r="M39" s="9">
        <v>15</v>
      </c>
      <c r="O39" s="10" t="str">
        <f t="shared" si="0"/>
        <v/>
      </c>
      <c r="P39" s="12">
        <f t="shared" si="1"/>
        <v>52</v>
      </c>
      <c r="Q39" s="23">
        <f t="shared" si="2"/>
        <v>0</v>
      </c>
      <c r="S39" s="10">
        <f>SUM(E39,H39,K39)</f>
        <v>12</v>
      </c>
      <c r="W39" s="10">
        <f>SUM(P39,P41,P40,P42,-Z39)</f>
        <v>52</v>
      </c>
      <c r="Z39" s="10">
        <f>MIN(P39:P42)</f>
        <v>0</v>
      </c>
    </row>
    <row r="40" spans="1:26" ht="15.75" x14ac:dyDescent="0.25">
      <c r="A40" s="43" t="s">
        <v>259</v>
      </c>
      <c r="O40" s="10" t="str">
        <f t="shared" si="0"/>
        <v/>
      </c>
      <c r="P40" s="12">
        <f t="shared" si="1"/>
        <v>0</v>
      </c>
      <c r="Q40" s="23">
        <f t="shared" si="2"/>
        <v>0</v>
      </c>
      <c r="S40" s="10">
        <f>SUM(E40,H40,K40)</f>
        <v>0</v>
      </c>
    </row>
    <row r="41" spans="1:26" ht="15.75" x14ac:dyDescent="0.25">
      <c r="A41" s="43" t="s">
        <v>260</v>
      </c>
      <c r="O41" s="10" t="str">
        <f t="shared" si="0"/>
        <v/>
      </c>
      <c r="P41" s="12">
        <f t="shared" si="1"/>
        <v>0</v>
      </c>
      <c r="Q41" s="23">
        <f t="shared" si="2"/>
        <v>0</v>
      </c>
      <c r="S41" s="10">
        <f>SUM(E41,H41,K41)</f>
        <v>0</v>
      </c>
    </row>
    <row r="42" spans="1:26" ht="15.75" x14ac:dyDescent="0.25">
      <c r="A42" s="43" t="s">
        <v>261</v>
      </c>
      <c r="O42" s="10" t="str">
        <f t="shared" si="0"/>
        <v/>
      </c>
      <c r="P42" s="12">
        <f t="shared" si="1"/>
        <v>0</v>
      </c>
      <c r="Q42" s="23">
        <f t="shared" si="2"/>
        <v>0</v>
      </c>
      <c r="S42" s="10">
        <f>SUM(E42,H42,K42)</f>
        <v>0</v>
      </c>
    </row>
    <row r="43" spans="1:26" s="24" customFormat="1" ht="15.75" x14ac:dyDescent="0.25">
      <c r="A43" s="49"/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43" t="s">
        <v>262</v>
      </c>
      <c r="O44" s="10" t="str">
        <f t="shared" si="0"/>
        <v/>
      </c>
      <c r="P44" s="12">
        <f t="shared" si="1"/>
        <v>0</v>
      </c>
      <c r="Q44" s="23">
        <f t="shared" si="2"/>
        <v>0</v>
      </c>
      <c r="S44" s="10">
        <f>SUM(E44,H44,K44)</f>
        <v>0</v>
      </c>
      <c r="W44" s="10">
        <f>SUM(P44,P46,P45,P47,-Z44)</f>
        <v>0</v>
      </c>
      <c r="Z44" s="10">
        <f>MIN(P44:P47)</f>
        <v>0</v>
      </c>
    </row>
    <row r="45" spans="1:26" ht="15.75" x14ac:dyDescent="0.25">
      <c r="A45" s="43" t="s">
        <v>263</v>
      </c>
      <c r="O45" s="10" t="str">
        <f t="shared" si="0"/>
        <v/>
      </c>
      <c r="P45" s="12">
        <f t="shared" si="1"/>
        <v>0</v>
      </c>
      <c r="Q45" s="23">
        <f t="shared" si="2"/>
        <v>0</v>
      </c>
      <c r="S45" s="10">
        <f>SUM(E45,H45,K45)</f>
        <v>0</v>
      </c>
    </row>
    <row r="46" spans="1:26" ht="15.75" x14ac:dyDescent="0.25">
      <c r="A46" s="43" t="s">
        <v>264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43" t="s">
        <v>265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A48" s="49"/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43" t="s">
        <v>266</v>
      </c>
      <c r="O49" s="10" t="str">
        <f t="shared" si="0"/>
        <v/>
      </c>
      <c r="P49" s="12">
        <f t="shared" si="1"/>
        <v>0</v>
      </c>
      <c r="Q49" s="23">
        <f t="shared" si="2"/>
        <v>0</v>
      </c>
      <c r="S49" s="10">
        <f>SUM(E49,H49,K49)</f>
        <v>0</v>
      </c>
      <c r="W49" s="10">
        <f>SUM(P49,P51,P50,P52,-Z49)</f>
        <v>0</v>
      </c>
      <c r="Z49" s="10">
        <f>MIN(P49:P52)</f>
        <v>0</v>
      </c>
    </row>
    <row r="50" spans="1:26" ht="15.75" x14ac:dyDescent="0.25">
      <c r="A50" s="43" t="s">
        <v>267</v>
      </c>
      <c r="O50" s="10" t="str">
        <f t="shared" si="0"/>
        <v/>
      </c>
      <c r="P50" s="12">
        <f t="shared" si="1"/>
        <v>0</v>
      </c>
      <c r="Q50" s="23">
        <f t="shared" si="2"/>
        <v>0</v>
      </c>
      <c r="S50" s="10">
        <f>SUM(E50,H50,K50)</f>
        <v>0</v>
      </c>
    </row>
    <row r="51" spans="1:26" ht="15.75" x14ac:dyDescent="0.25">
      <c r="A51" s="43" t="s">
        <v>268</v>
      </c>
      <c r="O51" s="10" t="str">
        <f t="shared" si="0"/>
        <v/>
      </c>
      <c r="P51" s="12">
        <f t="shared" si="1"/>
        <v>0</v>
      </c>
      <c r="Q51" s="23">
        <f t="shared" si="2"/>
        <v>0</v>
      </c>
      <c r="S51" s="10">
        <f>SUM(E51,H51,K51)</f>
        <v>0</v>
      </c>
    </row>
    <row r="52" spans="1:26" ht="15.75" x14ac:dyDescent="0.25">
      <c r="A52" s="43" t="s">
        <v>269</v>
      </c>
      <c r="O52" s="10" t="str">
        <f t="shared" si="0"/>
        <v/>
      </c>
      <c r="P52" s="12">
        <f t="shared" si="1"/>
        <v>0</v>
      </c>
      <c r="Q52" s="23">
        <f t="shared" si="2"/>
        <v>0</v>
      </c>
      <c r="S52" s="10">
        <f>SUM(E52,H52,K52)</f>
        <v>0</v>
      </c>
    </row>
    <row r="53" spans="1:26" s="24" customFormat="1" ht="15.75" x14ac:dyDescent="0.25">
      <c r="A53" s="49"/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43" t="s">
        <v>270</v>
      </c>
      <c r="O54" s="10" t="str">
        <f t="shared" si="0"/>
        <v/>
      </c>
      <c r="P54" s="12">
        <f t="shared" si="1"/>
        <v>0</v>
      </c>
      <c r="Q54" s="23">
        <f t="shared" si="2"/>
        <v>0</v>
      </c>
      <c r="S54" s="10">
        <f>SUM(E54,H54,K54)</f>
        <v>0</v>
      </c>
      <c r="W54" s="10">
        <f>SUM(P54,P56,P55,P57,-Z54)</f>
        <v>0</v>
      </c>
      <c r="Z54" s="10">
        <f>MIN(P54:P57)</f>
        <v>0</v>
      </c>
    </row>
    <row r="55" spans="1:26" ht="15.75" x14ac:dyDescent="0.25">
      <c r="A55" s="43" t="s">
        <v>271</v>
      </c>
      <c r="O55" s="10" t="str">
        <f t="shared" si="0"/>
        <v/>
      </c>
      <c r="P55" s="12">
        <f t="shared" si="1"/>
        <v>0</v>
      </c>
      <c r="Q55" s="23">
        <f t="shared" si="2"/>
        <v>0</v>
      </c>
      <c r="S55" s="10">
        <f>SUM(E55,H55,K55)</f>
        <v>0</v>
      </c>
    </row>
    <row r="56" spans="1:26" ht="15.75" x14ac:dyDescent="0.25">
      <c r="A56" s="43" t="s">
        <v>272</v>
      </c>
      <c r="O56" s="10" t="str">
        <f t="shared" si="0"/>
        <v/>
      </c>
      <c r="P56" s="12">
        <f t="shared" si="1"/>
        <v>0</v>
      </c>
      <c r="Q56" s="23">
        <f t="shared" si="2"/>
        <v>0</v>
      </c>
      <c r="S56" s="10">
        <f>SUM(E56,H56,K56)</f>
        <v>0</v>
      </c>
    </row>
    <row r="57" spans="1:26" ht="15.75" x14ac:dyDescent="0.25">
      <c r="A57" s="43" t="s">
        <v>273</v>
      </c>
      <c r="O57" s="10" t="str">
        <f t="shared" si="0"/>
        <v/>
      </c>
      <c r="P57" s="12">
        <f t="shared" si="1"/>
        <v>0</v>
      </c>
      <c r="Q57" s="23">
        <f t="shared" si="2"/>
        <v>0</v>
      </c>
      <c r="S57" s="10">
        <f>SUM(E57,H57,K57)</f>
        <v>0</v>
      </c>
    </row>
    <row r="58" spans="1:26" s="24" customFormat="1" ht="15.75" x14ac:dyDescent="0.25">
      <c r="A58" s="49"/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43" t="s">
        <v>274</v>
      </c>
      <c r="O59" s="10" t="str">
        <f t="shared" si="0"/>
        <v/>
      </c>
      <c r="P59" s="12">
        <f t="shared" si="1"/>
        <v>0</v>
      </c>
      <c r="Q59" s="23">
        <f t="shared" si="2"/>
        <v>0</v>
      </c>
      <c r="S59" s="10">
        <f>SUM(E59,H59,K59)</f>
        <v>0</v>
      </c>
      <c r="W59" s="10">
        <f>SUM(P59,P61,P60,P62,-Z59)</f>
        <v>0</v>
      </c>
      <c r="Z59" s="10">
        <f>MIN(P59:P62)</f>
        <v>0</v>
      </c>
    </row>
    <row r="60" spans="1:26" ht="15.75" x14ac:dyDescent="0.25">
      <c r="A60" s="43" t="s">
        <v>275</v>
      </c>
      <c r="O60" s="10" t="str">
        <f t="shared" si="0"/>
        <v/>
      </c>
      <c r="P60" s="12">
        <f t="shared" si="1"/>
        <v>0</v>
      </c>
      <c r="Q60" s="23">
        <f t="shared" si="2"/>
        <v>0</v>
      </c>
      <c r="S60" s="10">
        <f>SUM(E60,H60,K60)</f>
        <v>0</v>
      </c>
    </row>
    <row r="61" spans="1:26" ht="15.75" x14ac:dyDescent="0.25">
      <c r="A61" s="43" t="s">
        <v>276</v>
      </c>
      <c r="O61" s="10" t="str">
        <f t="shared" si="0"/>
        <v/>
      </c>
      <c r="P61" s="12">
        <f t="shared" si="1"/>
        <v>0</v>
      </c>
      <c r="Q61" s="23">
        <f t="shared" si="2"/>
        <v>0</v>
      </c>
      <c r="S61" s="10">
        <f>SUM(E61,H61,K61)</f>
        <v>0</v>
      </c>
    </row>
    <row r="62" spans="1:26" ht="15.75" x14ac:dyDescent="0.25">
      <c r="A62" s="43" t="s">
        <v>277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A63" s="49"/>
      <c r="E63" s="24"/>
      <c r="F63" s="25"/>
      <c r="G63" s="26"/>
      <c r="H63" s="24"/>
      <c r="I63" s="25"/>
      <c r="J63" s="26"/>
      <c r="K63" s="24"/>
      <c r="L63" s="25"/>
      <c r="M63" s="26"/>
      <c r="P63" s="47"/>
      <c r="Q63" s="48"/>
    </row>
    <row r="64" spans="1:26" s="29" customFormat="1" ht="15.75" x14ac:dyDescent="0.25">
      <c r="A64" s="43" t="s">
        <v>278</v>
      </c>
      <c r="E64" s="13"/>
      <c r="F64" s="2"/>
      <c r="G64" s="3"/>
      <c r="H64" s="4"/>
      <c r="I64" s="5"/>
      <c r="J64" s="6"/>
      <c r="K64" s="7"/>
      <c r="L64" s="8"/>
      <c r="M64" s="9"/>
      <c r="O64" s="29" t="str">
        <f t="shared" si="0"/>
        <v/>
      </c>
      <c r="P64" s="39">
        <f t="shared" si="1"/>
        <v>0</v>
      </c>
      <c r="Q64" s="40">
        <f t="shared" si="2"/>
        <v>0</v>
      </c>
      <c r="S64" s="29">
        <f>SUM(E64,H64,K64)</f>
        <v>0</v>
      </c>
      <c r="W64" s="29">
        <f>SUM(P64,P66,P65,P67,-Z64)</f>
        <v>0</v>
      </c>
      <c r="Z64" s="29">
        <f>MIN(P64:P67)</f>
        <v>0</v>
      </c>
    </row>
    <row r="65" spans="1:26" ht="15.75" x14ac:dyDescent="0.25">
      <c r="A65" s="43" t="s">
        <v>279</v>
      </c>
      <c r="O65" s="10" t="str">
        <f t="shared" si="0"/>
        <v/>
      </c>
      <c r="P65" s="12">
        <f t="shared" si="1"/>
        <v>0</v>
      </c>
      <c r="Q65" s="23">
        <f t="shared" si="2"/>
        <v>0</v>
      </c>
      <c r="S65" s="10">
        <f>SUM(E65,H65,K65)</f>
        <v>0</v>
      </c>
    </row>
    <row r="66" spans="1:26" ht="15.75" x14ac:dyDescent="0.25">
      <c r="A66" s="43" t="s">
        <v>280</v>
      </c>
      <c r="O66" s="10" t="str">
        <f t="shared" si="0"/>
        <v/>
      </c>
      <c r="P66" s="12">
        <f t="shared" si="1"/>
        <v>0</v>
      </c>
      <c r="Q66" s="23">
        <f t="shared" si="2"/>
        <v>0</v>
      </c>
      <c r="S66" s="10">
        <f>SUM(E66,H66,K66)</f>
        <v>0</v>
      </c>
    </row>
    <row r="67" spans="1:26" ht="15.75" x14ac:dyDescent="0.25">
      <c r="A67" s="43" t="s">
        <v>281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A68" s="49"/>
      <c r="E68" s="24"/>
      <c r="F68" s="25"/>
      <c r="G68" s="26"/>
      <c r="H68" s="24"/>
      <c r="I68" s="25"/>
      <c r="J68" s="26"/>
      <c r="K68" s="24"/>
      <c r="L68" s="25"/>
      <c r="M68" s="26"/>
      <c r="P68" s="47"/>
      <c r="Q68" s="48"/>
    </row>
    <row r="69" spans="1:26" s="29" customFormat="1" ht="15.75" x14ac:dyDescent="0.25">
      <c r="A69" s="43" t="s">
        <v>282</v>
      </c>
      <c r="E69" s="13"/>
      <c r="F69" s="2"/>
      <c r="G69" s="3"/>
      <c r="H69" s="4"/>
      <c r="I69" s="5"/>
      <c r="J69" s="6"/>
      <c r="K69" s="7"/>
      <c r="L69" s="8"/>
      <c r="M69" s="9"/>
      <c r="O69" s="29" t="str">
        <f t="shared" si="0"/>
        <v/>
      </c>
      <c r="P69" s="39">
        <f t="shared" si="1"/>
        <v>0</v>
      </c>
      <c r="Q69" s="40">
        <f t="shared" si="2"/>
        <v>0</v>
      </c>
      <c r="S69" s="29">
        <f>SUM(E69,H69,K69)</f>
        <v>0</v>
      </c>
      <c r="W69" s="29">
        <f>SUM(P69,P71,P70,P72,-Z69)</f>
        <v>0</v>
      </c>
      <c r="Z69" s="29">
        <f>MIN(P69:P72)</f>
        <v>0</v>
      </c>
    </row>
    <row r="70" spans="1:26" ht="15.75" x14ac:dyDescent="0.25">
      <c r="A70" s="43" t="s">
        <v>283</v>
      </c>
      <c r="O70" s="10" t="str">
        <f t="shared" si="0"/>
        <v/>
      </c>
      <c r="P70" s="12">
        <f t="shared" si="1"/>
        <v>0</v>
      </c>
      <c r="Q70" s="23">
        <f t="shared" si="2"/>
        <v>0</v>
      </c>
      <c r="S70" s="10">
        <f>SUM(E70,H70,K70)</f>
        <v>0</v>
      </c>
    </row>
    <row r="71" spans="1:26" ht="15.75" x14ac:dyDescent="0.25">
      <c r="A71" s="43" t="s">
        <v>284</v>
      </c>
      <c r="O71" s="10" t="str">
        <f t="shared" si="0"/>
        <v/>
      </c>
      <c r="P71" s="12">
        <f t="shared" si="1"/>
        <v>0</v>
      </c>
      <c r="Q71" s="23">
        <f t="shared" si="2"/>
        <v>0</v>
      </c>
      <c r="S71" s="10">
        <f>SUM(E71,H71,K71)</f>
        <v>0</v>
      </c>
    </row>
    <row r="72" spans="1:26" ht="15.75" x14ac:dyDescent="0.25">
      <c r="A72" s="43" t="s">
        <v>285</v>
      </c>
      <c r="O72" s="10" t="str">
        <f t="shared" si="0"/>
        <v/>
      </c>
      <c r="P72" s="12">
        <f t="shared" si="1"/>
        <v>0</v>
      </c>
      <c r="Q72" s="23">
        <f t="shared" si="2"/>
        <v>0</v>
      </c>
      <c r="S72" s="10">
        <f>SUM(E72,H72,K72)</f>
        <v>0</v>
      </c>
    </row>
    <row r="73" spans="1:26" s="44" customFormat="1" ht="15.75" x14ac:dyDescent="0.25">
      <c r="A73" s="49"/>
      <c r="E73" s="24"/>
      <c r="F73" s="25"/>
      <c r="G73" s="26"/>
      <c r="H73" s="24"/>
      <c r="I73" s="25"/>
      <c r="J73" s="26"/>
      <c r="K73" s="24"/>
      <c r="L73" s="25"/>
      <c r="M73" s="26"/>
      <c r="P73" s="47"/>
      <c r="Q73" s="48"/>
    </row>
    <row r="74" spans="1:26" s="29" customFormat="1" ht="15.75" x14ac:dyDescent="0.25">
      <c r="A74" s="43" t="s">
        <v>286</v>
      </c>
      <c r="E74" s="13"/>
      <c r="F74" s="2"/>
      <c r="G74" s="3"/>
      <c r="H74" s="4"/>
      <c r="I74" s="5"/>
      <c r="J74" s="6"/>
      <c r="K74" s="7"/>
      <c r="L74" s="8"/>
      <c r="M74" s="9"/>
      <c r="O74" s="29" t="str">
        <f t="shared" si="0"/>
        <v/>
      </c>
      <c r="P74" s="39">
        <f t="shared" si="1"/>
        <v>0</v>
      </c>
      <c r="Q74" s="40">
        <f t="shared" si="2"/>
        <v>0</v>
      </c>
      <c r="S74" s="29">
        <f>SUM(E74,H74,K74)</f>
        <v>0</v>
      </c>
      <c r="W74" s="29">
        <f>SUM(P74,P76,P75,P77,-Z74)</f>
        <v>0</v>
      </c>
      <c r="Z74" s="29">
        <f>MIN(P74:P77)</f>
        <v>0</v>
      </c>
    </row>
    <row r="75" spans="1:26" ht="15.75" x14ac:dyDescent="0.25">
      <c r="A75" s="43" t="s">
        <v>287</v>
      </c>
      <c r="O75" s="10" t="str">
        <f t="shared" si="0"/>
        <v/>
      </c>
      <c r="P75" s="12">
        <f t="shared" si="1"/>
        <v>0</v>
      </c>
      <c r="Q75" s="23">
        <f t="shared" si="2"/>
        <v>0</v>
      </c>
      <c r="S75" s="10">
        <f>SUM(E75,H75,K75)</f>
        <v>0</v>
      </c>
    </row>
    <row r="76" spans="1:26" ht="15.75" x14ac:dyDescent="0.25">
      <c r="A76" s="43" t="s">
        <v>288</v>
      </c>
      <c r="O76" s="10" t="str">
        <f t="shared" si="0"/>
        <v/>
      </c>
      <c r="P76" s="12">
        <f t="shared" si="1"/>
        <v>0</v>
      </c>
      <c r="Q76" s="23">
        <f t="shared" si="2"/>
        <v>0</v>
      </c>
      <c r="S76" s="10">
        <f>SUM(E76,H76,K76)</f>
        <v>0</v>
      </c>
    </row>
    <row r="77" spans="1:26" ht="15.75" x14ac:dyDescent="0.25">
      <c r="A77" s="43" t="s">
        <v>289</v>
      </c>
      <c r="O77" s="10" t="str">
        <f t="shared" si="0"/>
        <v/>
      </c>
      <c r="P77" s="12">
        <f t="shared" si="1"/>
        <v>0</v>
      </c>
      <c r="Q77" s="23">
        <f t="shared" si="2"/>
        <v>0</v>
      </c>
      <c r="S77" s="10">
        <f>SUM(E77,H77,K77)</f>
        <v>0</v>
      </c>
    </row>
    <row r="78" spans="1:26" s="44" customFormat="1" ht="15.75" x14ac:dyDescent="0.25">
      <c r="A78" s="49"/>
      <c r="E78" s="24"/>
      <c r="F78" s="25"/>
      <c r="G78" s="26"/>
      <c r="H78" s="24"/>
      <c r="I78" s="25"/>
      <c r="J78" s="26"/>
      <c r="K78" s="24"/>
      <c r="L78" s="25"/>
      <c r="M78" s="26"/>
      <c r="P78" s="47"/>
      <c r="Q78" s="48"/>
    </row>
    <row r="79" spans="1:26" s="29" customFormat="1" ht="15.75" x14ac:dyDescent="0.25">
      <c r="A79" s="43" t="s">
        <v>290</v>
      </c>
      <c r="E79" s="13"/>
      <c r="F79" s="2"/>
      <c r="G79" s="3"/>
      <c r="H79" s="4"/>
      <c r="I79" s="5"/>
      <c r="J79" s="6"/>
      <c r="K79" s="7"/>
      <c r="L79" s="8"/>
      <c r="M79" s="9"/>
      <c r="O79" s="29" t="str">
        <f t="shared" si="0"/>
        <v/>
      </c>
      <c r="P79" s="39">
        <f t="shared" si="1"/>
        <v>0</v>
      </c>
      <c r="Q79" s="40">
        <f t="shared" si="2"/>
        <v>0</v>
      </c>
      <c r="S79" s="29">
        <f>SUM(E79,H79,K79)</f>
        <v>0</v>
      </c>
      <c r="W79" s="29">
        <f>SUM(P79,P81,P80,P82,-Z79)</f>
        <v>0</v>
      </c>
      <c r="Z79" s="29">
        <f>MIN(P79:P82)</f>
        <v>0</v>
      </c>
    </row>
    <row r="80" spans="1:26" ht="15.75" x14ac:dyDescent="0.25">
      <c r="A80" s="43" t="s">
        <v>291</v>
      </c>
      <c r="O80" s="10" t="str">
        <f t="shared" si="0"/>
        <v/>
      </c>
      <c r="P80" s="12">
        <f t="shared" si="1"/>
        <v>0</v>
      </c>
      <c r="Q80" s="23">
        <f t="shared" si="2"/>
        <v>0</v>
      </c>
      <c r="S80" s="10">
        <f>SUM(E80,H80,K80)</f>
        <v>0</v>
      </c>
    </row>
    <row r="81" spans="1:26" ht="15.75" x14ac:dyDescent="0.25">
      <c r="A81" s="43" t="s">
        <v>292</v>
      </c>
      <c r="O81" s="10" t="str">
        <f t="shared" si="0"/>
        <v/>
      </c>
      <c r="P81" s="12">
        <f t="shared" si="1"/>
        <v>0</v>
      </c>
      <c r="Q81" s="23">
        <f t="shared" si="2"/>
        <v>0</v>
      </c>
      <c r="S81" s="10">
        <f>SUM(E81,H81,K81)</f>
        <v>0</v>
      </c>
    </row>
    <row r="82" spans="1:26" ht="15.75" x14ac:dyDescent="0.25">
      <c r="A82" s="43" t="s">
        <v>293</v>
      </c>
      <c r="O82" s="10" t="str">
        <f t="shared" si="0"/>
        <v/>
      </c>
      <c r="P82" s="12">
        <f t="shared" si="1"/>
        <v>0</v>
      </c>
      <c r="Q82" s="23">
        <f t="shared" si="2"/>
        <v>0</v>
      </c>
      <c r="S82" s="10">
        <f>SUM(E82,H82,K82)</f>
        <v>0</v>
      </c>
    </row>
    <row r="83" spans="1:26" s="44" customFormat="1" ht="15.75" x14ac:dyDescent="0.25">
      <c r="A83" s="49"/>
      <c r="E83" s="24"/>
      <c r="F83" s="25"/>
      <c r="G83" s="26"/>
      <c r="H83" s="24"/>
      <c r="I83" s="25"/>
      <c r="J83" s="26"/>
      <c r="K83" s="24"/>
      <c r="L83" s="25"/>
      <c r="M83" s="26"/>
      <c r="P83" s="47"/>
      <c r="Q83" s="48"/>
    </row>
    <row r="84" spans="1:26" s="29" customFormat="1" ht="15.75" x14ac:dyDescent="0.25">
      <c r="A84" s="43" t="s">
        <v>294</v>
      </c>
      <c r="E84" s="13"/>
      <c r="F84" s="2"/>
      <c r="G84" s="3"/>
      <c r="H84" s="4"/>
      <c r="I84" s="5"/>
      <c r="J84" s="6"/>
      <c r="K84" s="7"/>
      <c r="L84" s="8"/>
      <c r="M84" s="9"/>
      <c r="O84" s="29" t="str">
        <f t="shared" si="0"/>
        <v/>
      </c>
      <c r="P84" s="39">
        <f t="shared" si="1"/>
        <v>0</v>
      </c>
      <c r="Q84" s="40">
        <f t="shared" si="2"/>
        <v>0</v>
      </c>
      <c r="S84" s="29">
        <f>SUM(E84,H84,K84)</f>
        <v>0</v>
      </c>
      <c r="W84" s="29">
        <f>SUM(P84,P86,P85,P87,-Z84)</f>
        <v>0</v>
      </c>
      <c r="Z84" s="29">
        <f>MIN(P84:P87)</f>
        <v>0</v>
      </c>
    </row>
    <row r="85" spans="1:26" ht="15.75" x14ac:dyDescent="0.25">
      <c r="A85" s="43" t="s">
        <v>295</v>
      </c>
      <c r="O85" s="10" t="str">
        <f t="shared" ref="O85:O152" si="3">IF(N85="1violation",-7*1,IF(N85="2violations",-7*2,IF(N85="3violations",-7*3,IF(N85="",""))))</f>
        <v/>
      </c>
      <c r="P85" s="12">
        <f t="shared" si="1"/>
        <v>0</v>
      </c>
      <c r="Q85" s="23">
        <f t="shared" si="2"/>
        <v>0</v>
      </c>
      <c r="S85" s="10">
        <f>SUM(E85,H85,K85)</f>
        <v>0</v>
      </c>
    </row>
    <row r="86" spans="1:26" ht="15.75" x14ac:dyDescent="0.25">
      <c r="A86" s="43" t="s">
        <v>296</v>
      </c>
      <c r="O86" s="10" t="str">
        <f t="shared" si="3"/>
        <v/>
      </c>
      <c r="P86" s="12">
        <f t="shared" si="1"/>
        <v>0</v>
      </c>
      <c r="Q86" s="23">
        <f t="shared" si="2"/>
        <v>0</v>
      </c>
      <c r="S86" s="10">
        <f>SUM(E86,H86,K86)</f>
        <v>0</v>
      </c>
    </row>
    <row r="87" spans="1:26" ht="15.75" x14ac:dyDescent="0.25">
      <c r="A87" s="43" t="s">
        <v>297</v>
      </c>
      <c r="O87" s="10" t="str">
        <f t="shared" si="3"/>
        <v/>
      </c>
      <c r="P87" s="12">
        <f t="shared" si="1"/>
        <v>0</v>
      </c>
      <c r="Q87" s="23">
        <f t="shared" si="2"/>
        <v>0</v>
      </c>
      <c r="S87" s="10">
        <f>SUM(E87,H87,K87)</f>
        <v>0</v>
      </c>
    </row>
    <row r="88" spans="1:26" s="44" customFormat="1" ht="15.75" x14ac:dyDescent="0.25">
      <c r="A88" s="49"/>
      <c r="E88" s="24"/>
      <c r="F88" s="25"/>
      <c r="G88" s="26"/>
      <c r="H88" s="24"/>
      <c r="I88" s="25"/>
      <c r="J88" s="26"/>
      <c r="K88" s="24"/>
      <c r="L88" s="25"/>
      <c r="M88" s="26"/>
      <c r="P88" s="47"/>
      <c r="Q88" s="48"/>
    </row>
    <row r="89" spans="1:26" s="29" customFormat="1" ht="15.75" x14ac:dyDescent="0.25">
      <c r="A89" s="43" t="s">
        <v>298</v>
      </c>
      <c r="E89" s="13"/>
      <c r="F89" s="2"/>
      <c r="G89" s="3"/>
      <c r="H89" s="4"/>
      <c r="I89" s="5"/>
      <c r="J89" s="6"/>
      <c r="K89" s="7"/>
      <c r="L89" s="8"/>
      <c r="M89" s="9"/>
      <c r="O89" s="29" t="str">
        <f t="shared" si="3"/>
        <v/>
      </c>
      <c r="P89" s="39">
        <f t="shared" ref="P89:P152" si="4">SUM(G89,J89,M89,O89)</f>
        <v>0</v>
      </c>
      <c r="Q89" s="40">
        <f t="shared" ref="Q89:Q152" si="5">IF(F89="S",1*1)+IF(I89="S",1*1)+IF(L89="S",1*1)</f>
        <v>0</v>
      </c>
      <c r="S89" s="29">
        <f>SUM(E89,H89,K89)</f>
        <v>0</v>
      </c>
      <c r="W89" s="29">
        <f>SUM(P89,P91,P90,P92,-Z89)</f>
        <v>0</v>
      </c>
      <c r="Z89" s="29">
        <f>MIN(P89:P92)</f>
        <v>0</v>
      </c>
    </row>
    <row r="90" spans="1:26" ht="15.75" x14ac:dyDescent="0.25">
      <c r="A90" s="43" t="s">
        <v>299</v>
      </c>
      <c r="O90" s="10" t="str">
        <f t="shared" si="3"/>
        <v/>
      </c>
      <c r="P90" s="12">
        <f t="shared" si="4"/>
        <v>0</v>
      </c>
      <c r="Q90" s="23">
        <f t="shared" si="5"/>
        <v>0</v>
      </c>
      <c r="S90" s="10">
        <f>SUM(E90,H90,K90)</f>
        <v>0</v>
      </c>
    </row>
    <row r="91" spans="1:26" ht="15.75" x14ac:dyDescent="0.25">
      <c r="A91" s="43" t="s">
        <v>300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43" t="s">
        <v>301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A93" s="49"/>
      <c r="E93" s="24"/>
      <c r="F93" s="25"/>
      <c r="G93" s="26"/>
      <c r="H93" s="24"/>
      <c r="I93" s="25"/>
      <c r="J93" s="26"/>
      <c r="K93" s="24"/>
      <c r="L93" s="25"/>
      <c r="M93" s="26"/>
      <c r="P93" s="47"/>
      <c r="Q93" s="48"/>
    </row>
    <row r="94" spans="1:26" s="29" customFormat="1" ht="15.75" x14ac:dyDescent="0.25">
      <c r="A94" s="43" t="s">
        <v>302</v>
      </c>
      <c r="E94" s="13"/>
      <c r="F94" s="2"/>
      <c r="G94" s="3"/>
      <c r="H94" s="4"/>
      <c r="I94" s="5"/>
      <c r="J94" s="6"/>
      <c r="K94" s="7"/>
      <c r="L94" s="8"/>
      <c r="M94" s="9"/>
      <c r="O94" s="29" t="str">
        <f t="shared" si="3"/>
        <v/>
      </c>
      <c r="P94" s="39">
        <f t="shared" si="4"/>
        <v>0</v>
      </c>
      <c r="Q94" s="40">
        <f t="shared" si="5"/>
        <v>0</v>
      </c>
      <c r="S94" s="29">
        <f>SUM(E94,H94,K94)</f>
        <v>0</v>
      </c>
      <c r="W94" s="29">
        <f>SUM(P94,P96,P95,P97,-Z94)</f>
        <v>0</v>
      </c>
      <c r="Z94" s="29">
        <f>MIN(P94:P97)</f>
        <v>0</v>
      </c>
    </row>
    <row r="95" spans="1:26" ht="15.75" x14ac:dyDescent="0.25">
      <c r="A95" s="43" t="s">
        <v>303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43" t="s">
        <v>304</v>
      </c>
      <c r="O96" s="10" t="str">
        <f t="shared" si="3"/>
        <v/>
      </c>
      <c r="P96" s="12">
        <f t="shared" si="4"/>
        <v>0</v>
      </c>
      <c r="Q96" s="23">
        <f t="shared" si="5"/>
        <v>0</v>
      </c>
      <c r="S96" s="10">
        <f>SUM(E96,H96,K96)</f>
        <v>0</v>
      </c>
    </row>
    <row r="97" spans="1:26" ht="15.75" x14ac:dyDescent="0.25">
      <c r="A97" s="43" t="s">
        <v>305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A98" s="49"/>
      <c r="E98" s="24"/>
      <c r="F98" s="25"/>
      <c r="G98" s="26"/>
      <c r="H98" s="24"/>
      <c r="I98" s="25"/>
      <c r="J98" s="26"/>
      <c r="K98" s="24"/>
      <c r="L98" s="25"/>
      <c r="M98" s="26"/>
      <c r="P98" s="47"/>
      <c r="Q98" s="48"/>
    </row>
    <row r="99" spans="1:26" s="29" customFormat="1" ht="15.75" x14ac:dyDescent="0.25">
      <c r="A99" s="43" t="s">
        <v>306</v>
      </c>
      <c r="E99" s="13"/>
      <c r="F99" s="2"/>
      <c r="G99" s="3"/>
      <c r="H99" s="4"/>
      <c r="I99" s="5"/>
      <c r="J99" s="6"/>
      <c r="K99" s="7"/>
      <c r="L99" s="8"/>
      <c r="M99" s="9"/>
      <c r="O99" s="29" t="str">
        <f t="shared" si="3"/>
        <v/>
      </c>
      <c r="P99" s="39">
        <f t="shared" si="4"/>
        <v>0</v>
      </c>
      <c r="Q99" s="40">
        <f t="shared" si="5"/>
        <v>0</v>
      </c>
      <c r="S99" s="29">
        <f>SUM(E99,H99,K99)</f>
        <v>0</v>
      </c>
      <c r="W99" s="29">
        <f>SUM(P99,P101,P100,P102,-Z99)</f>
        <v>0</v>
      </c>
      <c r="Z99" s="29">
        <f>MIN(P99:P102)</f>
        <v>0</v>
      </c>
    </row>
    <row r="100" spans="1:26" ht="15.75" x14ac:dyDescent="0.25">
      <c r="A100" s="43" t="s">
        <v>307</v>
      </c>
      <c r="O100" s="10" t="str">
        <f t="shared" si="3"/>
        <v/>
      </c>
      <c r="P100" s="12">
        <f t="shared" si="4"/>
        <v>0</v>
      </c>
      <c r="Q100" s="23">
        <f t="shared" si="5"/>
        <v>0</v>
      </c>
      <c r="S100" s="10">
        <f>SUM(E100,H100,K100)</f>
        <v>0</v>
      </c>
    </row>
    <row r="101" spans="1:26" ht="15.75" x14ac:dyDescent="0.25">
      <c r="A101" s="43" t="s">
        <v>308</v>
      </c>
      <c r="O101" s="10" t="str">
        <f t="shared" si="3"/>
        <v/>
      </c>
      <c r="P101" s="12">
        <f t="shared" si="4"/>
        <v>0</v>
      </c>
      <c r="Q101" s="23">
        <f t="shared" si="5"/>
        <v>0</v>
      </c>
      <c r="S101" s="10">
        <f>SUM(E101,H101,K101)</f>
        <v>0</v>
      </c>
    </row>
    <row r="102" spans="1:26" ht="15.75" x14ac:dyDescent="0.25">
      <c r="A102" s="43" t="s">
        <v>309</v>
      </c>
      <c r="O102" s="10" t="str">
        <f t="shared" si="3"/>
        <v/>
      </c>
      <c r="P102" s="12">
        <f t="shared" si="4"/>
        <v>0</v>
      </c>
      <c r="Q102" s="23">
        <f t="shared" si="5"/>
        <v>0</v>
      </c>
      <c r="S102" s="10">
        <f>SUM(E102,H102,K102)</f>
        <v>0</v>
      </c>
    </row>
    <row r="103" spans="1:26" s="44" customFormat="1" ht="15.75" x14ac:dyDescent="0.25">
      <c r="A103" s="49"/>
      <c r="E103" s="24"/>
      <c r="F103" s="25"/>
      <c r="G103" s="26"/>
      <c r="H103" s="24"/>
      <c r="I103" s="25"/>
      <c r="J103" s="26"/>
      <c r="K103" s="24"/>
      <c r="L103" s="25"/>
      <c r="M103" s="26"/>
      <c r="P103" s="47"/>
      <c r="Q103" s="48"/>
    </row>
    <row r="104" spans="1:26" s="29" customFormat="1" ht="15.75" x14ac:dyDescent="0.25">
      <c r="A104" s="43" t="s">
        <v>310</v>
      </c>
      <c r="E104" s="13"/>
      <c r="F104" s="2"/>
      <c r="G104" s="3"/>
      <c r="H104" s="4"/>
      <c r="I104" s="5"/>
      <c r="J104" s="6"/>
      <c r="K104" s="7"/>
      <c r="L104" s="8"/>
      <c r="M104" s="9"/>
      <c r="O104" s="29" t="str">
        <f t="shared" si="3"/>
        <v/>
      </c>
      <c r="P104" s="39">
        <f t="shared" si="4"/>
        <v>0</v>
      </c>
      <c r="Q104" s="40">
        <f t="shared" si="5"/>
        <v>0</v>
      </c>
      <c r="S104" s="29">
        <f>SUM(E104,H104,K104)</f>
        <v>0</v>
      </c>
      <c r="W104" s="29">
        <f>SUM(P104,P106,P105,P107,-Z104)</f>
        <v>0</v>
      </c>
      <c r="Z104" s="29">
        <f>MIN(P104:P107)</f>
        <v>0</v>
      </c>
    </row>
    <row r="105" spans="1:26" ht="15.75" x14ac:dyDescent="0.25">
      <c r="A105" s="43" t="s">
        <v>311</v>
      </c>
      <c r="O105" s="10" t="str">
        <f t="shared" si="3"/>
        <v/>
      </c>
      <c r="P105" s="12">
        <f t="shared" si="4"/>
        <v>0</v>
      </c>
      <c r="Q105" s="23">
        <f t="shared" si="5"/>
        <v>0</v>
      </c>
      <c r="S105" s="10">
        <f>SUM(E105,H105,K105)</f>
        <v>0</v>
      </c>
    </row>
    <row r="106" spans="1:26" ht="15.75" x14ac:dyDescent="0.25">
      <c r="A106" s="43" t="s">
        <v>312</v>
      </c>
      <c r="O106" s="10" t="str">
        <f t="shared" si="3"/>
        <v/>
      </c>
      <c r="P106" s="12">
        <f t="shared" si="4"/>
        <v>0</v>
      </c>
      <c r="Q106" s="23">
        <f t="shared" si="5"/>
        <v>0</v>
      </c>
      <c r="S106" s="10">
        <f>SUM(E106,H106,K106)</f>
        <v>0</v>
      </c>
    </row>
    <row r="107" spans="1:26" ht="15.75" x14ac:dyDescent="0.25">
      <c r="A107" s="43" t="s">
        <v>313</v>
      </c>
      <c r="O107" s="10" t="str">
        <f t="shared" si="3"/>
        <v/>
      </c>
      <c r="P107" s="12">
        <f t="shared" si="4"/>
        <v>0</v>
      </c>
      <c r="Q107" s="23">
        <f t="shared" si="5"/>
        <v>0</v>
      </c>
      <c r="S107" s="10">
        <f>SUM(E107,H107,K107)</f>
        <v>0</v>
      </c>
    </row>
    <row r="108" spans="1:26" s="44" customFormat="1" ht="15.75" x14ac:dyDescent="0.25">
      <c r="A108" s="49"/>
      <c r="E108" s="24"/>
      <c r="F108" s="25"/>
      <c r="G108" s="26"/>
      <c r="H108" s="24"/>
      <c r="I108" s="25"/>
      <c r="J108" s="26"/>
      <c r="K108" s="24"/>
      <c r="L108" s="25"/>
      <c r="M108" s="26"/>
      <c r="P108" s="47"/>
      <c r="Q108" s="48"/>
    </row>
    <row r="109" spans="1:26" s="29" customFormat="1" ht="15.75" x14ac:dyDescent="0.25">
      <c r="A109" s="43" t="s">
        <v>314</v>
      </c>
      <c r="E109" s="13"/>
      <c r="F109" s="2"/>
      <c r="G109" s="3"/>
      <c r="H109" s="4"/>
      <c r="I109" s="5"/>
      <c r="J109" s="6"/>
      <c r="K109" s="7"/>
      <c r="L109" s="8"/>
      <c r="M109" s="9"/>
      <c r="O109" s="29" t="str">
        <f t="shared" si="3"/>
        <v/>
      </c>
      <c r="P109" s="39">
        <f t="shared" si="4"/>
        <v>0</v>
      </c>
      <c r="Q109" s="40">
        <f t="shared" si="5"/>
        <v>0</v>
      </c>
      <c r="S109" s="29">
        <f>SUM(E109,H109,K109)</f>
        <v>0</v>
      </c>
      <c r="W109" s="29">
        <f>SUM(P109,P111,P110,P112,-Z109)</f>
        <v>0</v>
      </c>
      <c r="Z109" s="29">
        <f>MIN(P109:P112)</f>
        <v>0</v>
      </c>
    </row>
    <row r="110" spans="1:26" ht="15.75" x14ac:dyDescent="0.25">
      <c r="A110" s="43" t="s">
        <v>315</v>
      </c>
      <c r="O110" s="10" t="str">
        <f t="shared" si="3"/>
        <v/>
      </c>
      <c r="P110" s="12">
        <f t="shared" si="4"/>
        <v>0</v>
      </c>
      <c r="Q110" s="23">
        <f t="shared" si="5"/>
        <v>0</v>
      </c>
      <c r="S110" s="10">
        <f>SUM(E110,H110,K110)</f>
        <v>0</v>
      </c>
    </row>
    <row r="111" spans="1:26" ht="15.75" x14ac:dyDescent="0.25">
      <c r="A111" s="43" t="s">
        <v>316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43" t="s">
        <v>317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A113" s="49"/>
      <c r="E113" s="24"/>
      <c r="F113" s="25"/>
      <c r="G113" s="26"/>
      <c r="H113" s="24"/>
      <c r="I113" s="25"/>
      <c r="J113" s="26"/>
      <c r="K113" s="24"/>
      <c r="L113" s="25"/>
      <c r="M113" s="26"/>
      <c r="P113" s="47"/>
      <c r="Q113" s="48"/>
    </row>
    <row r="114" spans="1:26" s="29" customFormat="1" ht="15.75" x14ac:dyDescent="0.25">
      <c r="A114" s="43" t="s">
        <v>318</v>
      </c>
      <c r="E114" s="13"/>
      <c r="F114" s="2"/>
      <c r="G114" s="3"/>
      <c r="H114" s="4"/>
      <c r="I114" s="5"/>
      <c r="J114" s="6"/>
      <c r="K114" s="7"/>
      <c r="L114" s="8"/>
      <c r="M114" s="9"/>
      <c r="O114" s="29" t="str">
        <f t="shared" si="3"/>
        <v/>
      </c>
      <c r="P114" s="39">
        <f t="shared" si="4"/>
        <v>0</v>
      </c>
      <c r="Q114" s="40">
        <f t="shared" si="5"/>
        <v>0</v>
      </c>
      <c r="S114" s="29">
        <f>SUM(E114,H114,K114)</f>
        <v>0</v>
      </c>
      <c r="W114" s="29">
        <f>SUM(P114,P116,P115,P117,-Z114)</f>
        <v>0</v>
      </c>
      <c r="Z114" s="29">
        <f>MIN(P114:P117)</f>
        <v>0</v>
      </c>
    </row>
    <row r="115" spans="1:26" ht="15.75" x14ac:dyDescent="0.25">
      <c r="A115" s="43" t="s">
        <v>319</v>
      </c>
      <c r="O115" s="10" t="str">
        <f t="shared" si="3"/>
        <v/>
      </c>
      <c r="P115" s="12">
        <f t="shared" si="4"/>
        <v>0</v>
      </c>
      <c r="Q115" s="23">
        <f t="shared" si="5"/>
        <v>0</v>
      </c>
      <c r="S115" s="10">
        <f>SUM(E115,H115,K115)</f>
        <v>0</v>
      </c>
    </row>
    <row r="116" spans="1:26" ht="15.75" x14ac:dyDescent="0.25">
      <c r="A116" s="43" t="s">
        <v>320</v>
      </c>
      <c r="O116" s="10" t="str">
        <f t="shared" si="3"/>
        <v/>
      </c>
      <c r="P116" s="12">
        <f t="shared" si="4"/>
        <v>0</v>
      </c>
      <c r="Q116" s="23">
        <f t="shared" si="5"/>
        <v>0</v>
      </c>
      <c r="S116" s="10">
        <f>SUM(E116,H116,K116)</f>
        <v>0</v>
      </c>
    </row>
    <row r="117" spans="1:26" ht="15.75" x14ac:dyDescent="0.25">
      <c r="A117" s="43" t="s">
        <v>321</v>
      </c>
      <c r="O117" s="10" t="str">
        <f t="shared" si="3"/>
        <v/>
      </c>
      <c r="P117" s="12">
        <f t="shared" si="4"/>
        <v>0</v>
      </c>
      <c r="Q117" s="23">
        <f t="shared" si="5"/>
        <v>0</v>
      </c>
      <c r="S117" s="10">
        <f>SUM(E117,H117,K117)</f>
        <v>0</v>
      </c>
    </row>
    <row r="118" spans="1:26" s="44" customFormat="1" ht="15.75" x14ac:dyDescent="0.25">
      <c r="A118" s="49"/>
      <c r="E118" s="24"/>
      <c r="F118" s="25"/>
      <c r="G118" s="26"/>
      <c r="H118" s="24"/>
      <c r="I118" s="25"/>
      <c r="J118" s="26"/>
      <c r="K118" s="24"/>
      <c r="L118" s="25"/>
      <c r="M118" s="26"/>
      <c r="P118" s="47"/>
      <c r="Q118" s="48"/>
    </row>
    <row r="119" spans="1:26" s="29" customFormat="1" ht="15.75" x14ac:dyDescent="0.25">
      <c r="A119" s="43" t="s">
        <v>322</v>
      </c>
      <c r="E119" s="13"/>
      <c r="F119" s="2"/>
      <c r="G119" s="3"/>
      <c r="H119" s="4"/>
      <c r="I119" s="5"/>
      <c r="J119" s="6"/>
      <c r="K119" s="7"/>
      <c r="L119" s="8"/>
      <c r="M119" s="9"/>
      <c r="O119" s="29" t="str">
        <f t="shared" si="3"/>
        <v/>
      </c>
      <c r="P119" s="39">
        <f t="shared" si="4"/>
        <v>0</v>
      </c>
      <c r="Q119" s="40">
        <f t="shared" si="5"/>
        <v>0</v>
      </c>
      <c r="S119" s="29">
        <f>SUM(E119,H119,K119)</f>
        <v>0</v>
      </c>
      <c r="W119" s="29">
        <f>SUM(P119,P121,P120,P122,-Z119)</f>
        <v>0</v>
      </c>
      <c r="Z119" s="29">
        <f>MIN(P119:P122)</f>
        <v>0</v>
      </c>
    </row>
    <row r="120" spans="1:26" ht="15.75" x14ac:dyDescent="0.25">
      <c r="A120" s="43" t="s">
        <v>323</v>
      </c>
      <c r="O120" s="10" t="str">
        <f t="shared" si="3"/>
        <v/>
      </c>
      <c r="P120" s="12">
        <f t="shared" si="4"/>
        <v>0</v>
      </c>
      <c r="Q120" s="23">
        <f t="shared" si="5"/>
        <v>0</v>
      </c>
      <c r="S120" s="10">
        <f>SUM(E120,H120,K120)</f>
        <v>0</v>
      </c>
    </row>
    <row r="121" spans="1:26" ht="15.75" x14ac:dyDescent="0.25">
      <c r="A121" s="43" t="s">
        <v>324</v>
      </c>
      <c r="O121" s="10" t="str">
        <f t="shared" si="3"/>
        <v/>
      </c>
      <c r="P121" s="12">
        <f t="shared" si="4"/>
        <v>0</v>
      </c>
      <c r="Q121" s="23">
        <f t="shared" si="5"/>
        <v>0</v>
      </c>
      <c r="S121" s="10">
        <f>SUM(E121,H121,K121)</f>
        <v>0</v>
      </c>
    </row>
    <row r="122" spans="1:26" ht="15.75" x14ac:dyDescent="0.25">
      <c r="A122" s="43" t="s">
        <v>325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A123" s="49"/>
      <c r="E123" s="24"/>
      <c r="F123" s="25"/>
      <c r="G123" s="26"/>
      <c r="H123" s="24"/>
      <c r="I123" s="25"/>
      <c r="J123" s="26"/>
      <c r="K123" s="24"/>
      <c r="L123" s="25"/>
      <c r="M123" s="26"/>
      <c r="P123" s="47"/>
      <c r="Q123" s="48"/>
    </row>
    <row r="124" spans="1:26" s="29" customFormat="1" ht="15.75" x14ac:dyDescent="0.25">
      <c r="A124" s="43" t="s">
        <v>326</v>
      </c>
      <c r="E124" s="13"/>
      <c r="F124" s="2"/>
      <c r="G124" s="3"/>
      <c r="H124" s="4"/>
      <c r="I124" s="5"/>
      <c r="J124" s="6"/>
      <c r="K124" s="7"/>
      <c r="L124" s="8"/>
      <c r="M124" s="9"/>
      <c r="O124" s="29" t="str">
        <f t="shared" si="3"/>
        <v/>
      </c>
      <c r="P124" s="39">
        <f t="shared" si="4"/>
        <v>0</v>
      </c>
      <c r="Q124" s="40">
        <f t="shared" si="5"/>
        <v>0</v>
      </c>
      <c r="S124" s="29">
        <f>SUM(E124,H124,K124)</f>
        <v>0</v>
      </c>
      <c r="W124" s="29">
        <f>SUM(P124,P126,P125,P127,-Z124)</f>
        <v>0</v>
      </c>
      <c r="Z124" s="29">
        <f>MIN(P124:P127)</f>
        <v>0</v>
      </c>
    </row>
    <row r="125" spans="1:26" ht="15.75" x14ac:dyDescent="0.25">
      <c r="A125" s="43" t="s">
        <v>327</v>
      </c>
      <c r="O125" s="10" t="str">
        <f t="shared" si="3"/>
        <v/>
      </c>
      <c r="P125" s="12">
        <f t="shared" si="4"/>
        <v>0</v>
      </c>
      <c r="Q125" s="23">
        <f t="shared" si="5"/>
        <v>0</v>
      </c>
      <c r="S125" s="10">
        <f>SUM(E125,H125,K125)</f>
        <v>0</v>
      </c>
    </row>
    <row r="126" spans="1:26" ht="15.75" x14ac:dyDescent="0.25">
      <c r="A126" s="43" t="s">
        <v>328</v>
      </c>
      <c r="O126" s="10" t="str">
        <f t="shared" si="3"/>
        <v/>
      </c>
      <c r="P126" s="12">
        <f t="shared" si="4"/>
        <v>0</v>
      </c>
      <c r="Q126" s="23">
        <f t="shared" si="5"/>
        <v>0</v>
      </c>
      <c r="S126" s="10">
        <f>SUM(E126,H126,K126)</f>
        <v>0</v>
      </c>
    </row>
    <row r="127" spans="1:26" ht="15.75" x14ac:dyDescent="0.25">
      <c r="A127" s="43" t="s">
        <v>329</v>
      </c>
      <c r="O127" s="10" t="str">
        <f t="shared" si="3"/>
        <v/>
      </c>
      <c r="P127" s="12">
        <f t="shared" si="4"/>
        <v>0</v>
      </c>
      <c r="Q127" s="23">
        <f t="shared" si="5"/>
        <v>0</v>
      </c>
      <c r="S127" s="10">
        <f>SUM(E127,H127,K127)</f>
        <v>0</v>
      </c>
    </row>
    <row r="128" spans="1:26" s="44" customFormat="1" ht="15.75" x14ac:dyDescent="0.25">
      <c r="A128" s="49"/>
      <c r="E128" s="24"/>
      <c r="F128" s="25"/>
      <c r="G128" s="26"/>
      <c r="H128" s="24"/>
      <c r="I128" s="25"/>
      <c r="J128" s="26"/>
      <c r="K128" s="24"/>
      <c r="L128" s="25"/>
      <c r="M128" s="26"/>
      <c r="P128" s="47"/>
      <c r="Q128" s="48"/>
    </row>
    <row r="129" spans="1:26" s="29" customFormat="1" ht="15.75" x14ac:dyDescent="0.25">
      <c r="A129" s="43" t="s">
        <v>330</v>
      </c>
      <c r="E129" s="13"/>
      <c r="F129" s="2"/>
      <c r="G129" s="3"/>
      <c r="H129" s="4"/>
      <c r="I129" s="5"/>
      <c r="J129" s="6"/>
      <c r="K129" s="7"/>
      <c r="L129" s="8"/>
      <c r="M129" s="9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43" t="s">
        <v>331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43" t="s">
        <v>332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43" t="s">
        <v>333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A133" s="49"/>
      <c r="E133" s="24"/>
      <c r="F133" s="25"/>
      <c r="G133" s="26"/>
      <c r="H133" s="24"/>
      <c r="I133" s="25"/>
      <c r="J133" s="26"/>
      <c r="K133" s="24"/>
      <c r="L133" s="25"/>
      <c r="M133" s="26"/>
      <c r="P133" s="47"/>
      <c r="Q133" s="48"/>
    </row>
    <row r="134" spans="1:26" s="29" customFormat="1" ht="15.75" x14ac:dyDescent="0.25">
      <c r="A134" s="43" t="s">
        <v>334</v>
      </c>
      <c r="E134" s="13"/>
      <c r="F134" s="2"/>
      <c r="G134" s="3"/>
      <c r="H134" s="4"/>
      <c r="I134" s="5"/>
      <c r="J134" s="6"/>
      <c r="K134" s="7"/>
      <c r="L134" s="8"/>
      <c r="M134" s="9"/>
      <c r="O134" s="29" t="str">
        <f t="shared" si="3"/>
        <v/>
      </c>
      <c r="P134" s="39">
        <f t="shared" si="4"/>
        <v>0</v>
      </c>
      <c r="Q134" s="40">
        <f t="shared" si="5"/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43" t="s">
        <v>335</v>
      </c>
      <c r="O135" s="10" t="str">
        <f t="shared" si="3"/>
        <v/>
      </c>
      <c r="P135" s="12">
        <f t="shared" si="4"/>
        <v>0</v>
      </c>
      <c r="Q135" s="23">
        <f t="shared" si="5"/>
        <v>0</v>
      </c>
      <c r="S135" s="10">
        <f>SUM(E135,H135,K135)</f>
        <v>0</v>
      </c>
    </row>
    <row r="136" spans="1:26" ht="15.75" x14ac:dyDescent="0.25">
      <c r="A136" s="43" t="s">
        <v>336</v>
      </c>
      <c r="O136" s="10" t="str">
        <f t="shared" si="3"/>
        <v/>
      </c>
      <c r="P136" s="12">
        <f t="shared" si="4"/>
        <v>0</v>
      </c>
      <c r="Q136" s="23">
        <f t="shared" si="5"/>
        <v>0</v>
      </c>
      <c r="S136" s="10">
        <f>SUM(E136,H136,K136)</f>
        <v>0</v>
      </c>
    </row>
    <row r="137" spans="1:26" ht="15.75" x14ac:dyDescent="0.25">
      <c r="A137" s="43" t="s">
        <v>337</v>
      </c>
      <c r="O137" s="10" t="str">
        <f t="shared" si="3"/>
        <v/>
      </c>
      <c r="P137" s="12">
        <f t="shared" si="4"/>
        <v>0</v>
      </c>
      <c r="Q137" s="23">
        <f t="shared" si="5"/>
        <v>0</v>
      </c>
      <c r="S137" s="10">
        <f>SUM(E137,H137,K137)</f>
        <v>0</v>
      </c>
    </row>
    <row r="138" spans="1:26" s="44" customFormat="1" ht="15.75" x14ac:dyDescent="0.25">
      <c r="A138" s="49"/>
      <c r="E138" s="24"/>
      <c r="F138" s="25"/>
      <c r="G138" s="26"/>
      <c r="H138" s="24"/>
      <c r="I138" s="25"/>
      <c r="J138" s="26"/>
      <c r="K138" s="24"/>
      <c r="L138" s="25"/>
      <c r="M138" s="26"/>
      <c r="P138" s="47"/>
      <c r="Q138" s="48"/>
    </row>
    <row r="139" spans="1:26" s="29" customFormat="1" ht="15.75" x14ac:dyDescent="0.25">
      <c r="A139" s="43" t="s">
        <v>338</v>
      </c>
      <c r="E139" s="13"/>
      <c r="F139" s="2"/>
      <c r="G139" s="3"/>
      <c r="H139" s="4"/>
      <c r="I139" s="5"/>
      <c r="J139" s="6"/>
      <c r="K139" s="7"/>
      <c r="L139" s="8"/>
      <c r="M139" s="9"/>
      <c r="O139" s="29" t="str">
        <f t="shared" si="3"/>
        <v/>
      </c>
      <c r="P139" s="39">
        <f t="shared" si="4"/>
        <v>0</v>
      </c>
      <c r="Q139" s="40">
        <f t="shared" si="5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43" t="s">
        <v>339</v>
      </c>
      <c r="O140" s="10" t="str">
        <f t="shared" si="3"/>
        <v/>
      </c>
      <c r="P140" s="12">
        <f t="shared" si="4"/>
        <v>0</v>
      </c>
      <c r="Q140" s="23">
        <f t="shared" si="5"/>
        <v>0</v>
      </c>
      <c r="S140" s="10">
        <f>SUM(E140,H140,K140)</f>
        <v>0</v>
      </c>
    </row>
    <row r="141" spans="1:26" ht="15.75" x14ac:dyDescent="0.25">
      <c r="A141" s="43" t="s">
        <v>340</v>
      </c>
      <c r="O141" s="10" t="str">
        <f t="shared" si="3"/>
        <v/>
      </c>
      <c r="P141" s="12">
        <f t="shared" si="4"/>
        <v>0</v>
      </c>
      <c r="Q141" s="23">
        <f t="shared" si="5"/>
        <v>0</v>
      </c>
      <c r="S141" s="10">
        <f>SUM(E141,H141,K141)</f>
        <v>0</v>
      </c>
    </row>
    <row r="142" spans="1:26" ht="15.75" x14ac:dyDescent="0.25">
      <c r="A142" s="43" t="s">
        <v>341</v>
      </c>
      <c r="O142" s="10" t="str">
        <f t="shared" si="3"/>
        <v/>
      </c>
      <c r="P142" s="12">
        <f t="shared" si="4"/>
        <v>0</v>
      </c>
      <c r="Q142" s="23">
        <f t="shared" si="5"/>
        <v>0</v>
      </c>
      <c r="S142" s="10">
        <f>SUM(E142,H142,K142)</f>
        <v>0</v>
      </c>
    </row>
    <row r="143" spans="1:26" s="44" customFormat="1" ht="15.75" x14ac:dyDescent="0.25">
      <c r="A143" s="49"/>
      <c r="E143" s="24"/>
      <c r="F143" s="25"/>
      <c r="G143" s="26"/>
      <c r="H143" s="24"/>
      <c r="I143" s="25"/>
      <c r="J143" s="26"/>
      <c r="K143" s="24"/>
      <c r="L143" s="25"/>
      <c r="M143" s="26"/>
      <c r="P143" s="47"/>
      <c r="Q143" s="48"/>
    </row>
    <row r="144" spans="1:26" s="29" customFormat="1" ht="15.75" x14ac:dyDescent="0.25">
      <c r="A144" s="43" t="s">
        <v>342</v>
      </c>
      <c r="E144" s="13"/>
      <c r="F144" s="2"/>
      <c r="G144" s="3"/>
      <c r="H144" s="4"/>
      <c r="I144" s="5"/>
      <c r="J144" s="6"/>
      <c r="K144" s="7"/>
      <c r="L144" s="8"/>
      <c r="M144" s="9"/>
      <c r="O144" s="29" t="str">
        <f t="shared" si="3"/>
        <v/>
      </c>
      <c r="P144" s="39">
        <f t="shared" si="4"/>
        <v>0</v>
      </c>
      <c r="Q144" s="40">
        <f t="shared" si="5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43" t="s">
        <v>343</v>
      </c>
      <c r="O145" s="10" t="str">
        <f t="shared" si="3"/>
        <v/>
      </c>
      <c r="P145" s="12">
        <f t="shared" si="4"/>
        <v>0</v>
      </c>
      <c r="Q145" s="23">
        <f t="shared" si="5"/>
        <v>0</v>
      </c>
      <c r="S145" s="10">
        <f>SUM(E145,H145,K145)</f>
        <v>0</v>
      </c>
    </row>
    <row r="146" spans="1:26" ht="15.75" x14ac:dyDescent="0.25">
      <c r="A146" s="43" t="s">
        <v>344</v>
      </c>
      <c r="O146" s="10" t="str">
        <f t="shared" si="3"/>
        <v/>
      </c>
      <c r="P146" s="12">
        <f t="shared" si="4"/>
        <v>0</v>
      </c>
      <c r="Q146" s="23">
        <f t="shared" si="5"/>
        <v>0</v>
      </c>
      <c r="S146" s="10">
        <f>SUM(E146,H146,K146)</f>
        <v>0</v>
      </c>
    </row>
    <row r="147" spans="1:26" ht="15.75" x14ac:dyDescent="0.25">
      <c r="A147" s="43" t="s">
        <v>345</v>
      </c>
      <c r="O147" s="10" t="str">
        <f t="shared" si="3"/>
        <v/>
      </c>
      <c r="P147" s="12">
        <f t="shared" si="4"/>
        <v>0</v>
      </c>
      <c r="Q147" s="23">
        <f t="shared" si="5"/>
        <v>0</v>
      </c>
      <c r="S147" s="10">
        <f>SUM(E147,H147,K147)</f>
        <v>0</v>
      </c>
    </row>
    <row r="148" spans="1:26" s="44" customFormat="1" ht="15.75" x14ac:dyDescent="0.25">
      <c r="A148" s="49"/>
      <c r="E148" s="24"/>
      <c r="F148" s="25"/>
      <c r="G148" s="26"/>
      <c r="H148" s="24"/>
      <c r="I148" s="25"/>
      <c r="J148" s="26"/>
      <c r="K148" s="24"/>
      <c r="L148" s="25"/>
      <c r="M148" s="26"/>
      <c r="P148" s="47"/>
      <c r="Q148" s="48"/>
    </row>
    <row r="149" spans="1:26" s="29" customFormat="1" ht="15.75" x14ac:dyDescent="0.25">
      <c r="A149" s="43" t="s">
        <v>346</v>
      </c>
      <c r="E149" s="13"/>
      <c r="F149" s="2"/>
      <c r="G149" s="3"/>
      <c r="H149" s="4"/>
      <c r="I149" s="5"/>
      <c r="J149" s="6"/>
      <c r="K149" s="7"/>
      <c r="L149" s="8"/>
      <c r="M149" s="9"/>
      <c r="O149" s="29" t="str">
        <f t="shared" si="3"/>
        <v/>
      </c>
      <c r="P149" s="39">
        <f t="shared" si="4"/>
        <v>0</v>
      </c>
      <c r="Q149" s="40">
        <f t="shared" si="5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43" t="s">
        <v>347</v>
      </c>
      <c r="O150" s="10" t="str">
        <f t="shared" si="3"/>
        <v/>
      </c>
      <c r="P150" s="12">
        <f t="shared" si="4"/>
        <v>0</v>
      </c>
      <c r="Q150" s="23">
        <f t="shared" si="5"/>
        <v>0</v>
      </c>
      <c r="S150" s="10">
        <f>SUM(E150,H150,K150)</f>
        <v>0</v>
      </c>
    </row>
    <row r="151" spans="1:26" ht="15.75" x14ac:dyDescent="0.25">
      <c r="A151" s="43" t="s">
        <v>348</v>
      </c>
      <c r="O151" s="10" t="str">
        <f t="shared" si="3"/>
        <v/>
      </c>
      <c r="P151" s="12">
        <f t="shared" si="4"/>
        <v>0</v>
      </c>
      <c r="Q151" s="23">
        <f t="shared" si="5"/>
        <v>0</v>
      </c>
      <c r="S151" s="10">
        <f>SUM(E151,H151,K151)</f>
        <v>0</v>
      </c>
    </row>
    <row r="152" spans="1:26" ht="15.75" x14ac:dyDescent="0.25">
      <c r="A152" s="43" t="s">
        <v>349</v>
      </c>
      <c r="O152" s="10" t="str">
        <f t="shared" si="3"/>
        <v/>
      </c>
      <c r="P152" s="12">
        <f t="shared" si="4"/>
        <v>0</v>
      </c>
      <c r="Q152" s="23">
        <f t="shared" si="5"/>
        <v>0</v>
      </c>
      <c r="S152" s="10">
        <f>SUM(E152,H152,K152)</f>
        <v>0</v>
      </c>
    </row>
    <row r="153" spans="1:26" s="24" customFormat="1" x14ac:dyDescent="0.25">
      <c r="A153" s="49"/>
      <c r="F153" s="25"/>
      <c r="G153" s="26"/>
      <c r="I153" s="25"/>
      <c r="J153" s="26"/>
      <c r="L153" s="25"/>
      <c r="M153" s="26"/>
    </row>
  </sheetData>
  <sheetProtection formatCells="0" formatColumns="0" formatRows="0" sort="0" autoFilter="0"/>
  <autoFilter ref="A3:Z153" xr:uid="{8C78E26E-0FA0-D944-888C-09EF8FF188E8}"/>
  <mergeCells count="1">
    <mergeCell ref="A1:C1"/>
  </mergeCells>
  <conditionalFormatting sqref="O1:O1048576">
    <cfRule type="cellIs" dxfId="227" priority="7" operator="between">
      <formula>-21</formula>
      <formula>-8</formula>
    </cfRule>
    <cfRule type="cellIs" dxfId="226" priority="8" operator="between">
      <formula>-8</formula>
      <formula>-21</formula>
    </cfRule>
  </conditionalFormatting>
  <conditionalFormatting sqref="R4:XFD152 B63:P152 E4:P62">
    <cfRule type="expression" dxfId="225" priority="5">
      <formula>$O4&lt;=-8</formula>
    </cfRule>
  </conditionalFormatting>
  <conditionalFormatting sqref="Q4:Q152">
    <cfRule type="cellIs" dxfId="224" priority="4" operator="equal">
      <formula>3</formula>
    </cfRule>
  </conditionalFormatting>
  <conditionalFormatting sqref="Q4:Q152">
    <cfRule type="cellIs" dxfId="223" priority="3" operator="equal">
      <formula>2</formula>
    </cfRule>
  </conditionalFormatting>
  <conditionalFormatting sqref="A4:A152">
    <cfRule type="expression" dxfId="222" priority="2">
      <formula>$P4&lt;=-4</formula>
    </cfRule>
  </conditionalFormatting>
  <conditionalFormatting sqref="B4:D62">
    <cfRule type="expression" dxfId="221" priority="1">
      <formula>$O4&lt;=-8</formula>
    </cfRule>
  </conditionalFormatting>
  <dataValidations count="2">
    <dataValidation type="list" allowBlank="1" showInputMessage="1" showErrorMessage="1" sqref="N4:N152" xr:uid="{AC602E3B-0291-2042-BB16-BD1F3DE96F16}">
      <formula1>$AA$1:$AC$1</formula1>
    </dataValidation>
    <dataValidation type="list" allowBlank="1" showInputMessage="1" showErrorMessage="1" sqref="I4:I152 L4:L152 F4:F152" xr:uid="{D65679F4-65A9-D14D-AD12-0460BA7EAD57}">
      <formula1>$V$1:$Z$1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:H1048576"/>
    </sheetView>
  </sheetViews>
  <sheetFormatPr defaultColWidth="6.7109375" defaultRowHeight="15" x14ac:dyDescent="0.25"/>
  <cols>
    <col min="1" max="1" width="7.28515625" style="10" customWidth="1"/>
    <col min="2" max="2" width="16.85546875" style="10" bestFit="1" customWidth="1"/>
    <col min="3" max="3" width="6.7109375" style="10" customWidth="1"/>
    <col min="4" max="4" width="14" style="10" customWidth="1"/>
    <col min="5" max="5" width="6.7109375" style="10" customWidth="1"/>
    <col min="6" max="6" width="13.140625" style="10" customWidth="1"/>
    <col min="7" max="7" width="6.7109375" style="10" customWidth="1"/>
    <col min="8" max="8" width="14.140625" style="10" bestFit="1" customWidth="1"/>
    <col min="9" max="9" width="8" style="13" hidden="1" customWidth="1"/>
    <col min="10" max="10" width="4.28515625" style="2" hidden="1" customWidth="1"/>
    <col min="11" max="11" width="7.42578125" style="3" hidden="1" customWidth="1"/>
    <col min="12" max="12" width="8" style="4" hidden="1" customWidth="1"/>
    <col min="13" max="13" width="4.28515625" style="5" hidden="1" customWidth="1"/>
    <col min="14" max="14" width="7.42578125" style="6" hidden="1" customWidth="1"/>
    <col min="15" max="15" width="8" style="7" hidden="1" customWidth="1"/>
    <col min="16" max="16" width="4.28515625" style="8" hidden="1" customWidth="1"/>
    <col min="17" max="17" width="7.42578125" style="9" hidden="1" customWidth="1"/>
    <col min="18" max="18" width="12.85546875" style="10" hidden="1" customWidth="1"/>
    <col min="19" max="19" width="0" style="10" hidden="1" customWidth="1"/>
    <col min="20" max="20" width="11" style="10" hidden="1" customWidth="1"/>
    <col min="21" max="21" width="11.28515625" style="10" bestFit="1" customWidth="1"/>
    <col min="22" max="22" width="6.7109375" style="10"/>
    <col min="23" max="23" width="10.28515625" style="10" bestFit="1" customWidth="1"/>
    <col min="24" max="25" width="6.7109375" style="10"/>
    <col min="26" max="26" width="24.85546875" style="10" bestFit="1" customWidth="1"/>
    <col min="27" max="27" width="2.140625" style="10" bestFit="1" customWidth="1"/>
    <col min="28" max="28" width="2.28515625" style="10" bestFit="1" customWidth="1"/>
    <col min="29" max="29" width="2" style="10" bestFit="1" customWidth="1"/>
    <col min="30" max="30" width="22.85546875" style="10" bestFit="1" customWidth="1"/>
    <col min="31" max="31" width="9" style="10" bestFit="1" customWidth="1"/>
    <col min="32" max="33" width="9.7109375" style="10" bestFit="1" customWidth="1"/>
    <col min="34" max="16384" width="6.7109375" style="10"/>
  </cols>
  <sheetData>
    <row r="1" spans="1:33" x14ac:dyDescent="0.25">
      <c r="A1" s="1" t="s">
        <v>222</v>
      </c>
      <c r="B1" s="1"/>
      <c r="C1" s="1"/>
      <c r="D1" s="1"/>
      <c r="E1" s="1"/>
      <c r="F1" s="1"/>
      <c r="G1" s="1"/>
      <c r="H1" s="1"/>
      <c r="I1" s="13" t="s">
        <v>211</v>
      </c>
      <c r="Z1" s="11" t="s">
        <v>191</v>
      </c>
      <c r="AA1" s="11" t="s">
        <v>179</v>
      </c>
      <c r="AB1" s="11" t="s">
        <v>181</v>
      </c>
      <c r="AC1" s="11" t="s">
        <v>180</v>
      </c>
      <c r="AD1" s="12"/>
      <c r="AE1" s="11" t="s">
        <v>207</v>
      </c>
      <c r="AF1" s="11" t="s">
        <v>208</v>
      </c>
      <c r="AG1" s="11" t="s">
        <v>206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205</v>
      </c>
      <c r="AD2" s="15" t="s">
        <v>219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215</v>
      </c>
      <c r="K3" s="18" t="s">
        <v>836</v>
      </c>
      <c r="L3" s="19" t="s">
        <v>7</v>
      </c>
      <c r="M3" s="5" t="s">
        <v>215</v>
      </c>
      <c r="N3" s="20" t="s">
        <v>837</v>
      </c>
      <c r="O3" s="21" t="s">
        <v>8</v>
      </c>
      <c r="P3" s="8" t="s">
        <v>215</v>
      </c>
      <c r="Q3" s="22" t="s">
        <v>838</v>
      </c>
      <c r="R3" s="16" t="s">
        <v>11</v>
      </c>
      <c r="S3" s="16"/>
      <c r="T3" s="16" t="s">
        <v>835</v>
      </c>
      <c r="U3" s="16" t="s">
        <v>827</v>
      </c>
      <c r="V3" s="16"/>
      <c r="W3" s="16" t="s">
        <v>9</v>
      </c>
      <c r="Z3" s="16" t="s">
        <v>10</v>
      </c>
      <c r="AD3" s="16" t="s">
        <v>214</v>
      </c>
    </row>
    <row r="4" spans="1:33" ht="15.75" x14ac:dyDescent="0.25">
      <c r="A4" s="10" t="s">
        <v>350</v>
      </c>
      <c r="B4" s="10" t="s">
        <v>903</v>
      </c>
      <c r="D4" s="10" t="s">
        <v>904</v>
      </c>
      <c r="H4" s="10" t="s">
        <v>905</v>
      </c>
      <c r="I4" s="13">
        <v>3</v>
      </c>
      <c r="J4" s="2" t="s">
        <v>179</v>
      </c>
      <c r="K4" s="3">
        <v>18</v>
      </c>
      <c r="L4" s="4">
        <v>3</v>
      </c>
      <c r="M4" s="5" t="s">
        <v>191</v>
      </c>
      <c r="N4" s="6">
        <v>23</v>
      </c>
      <c r="O4" s="7">
        <v>3</v>
      </c>
      <c r="P4" s="8" t="s">
        <v>179</v>
      </c>
      <c r="Q4" s="9">
        <v>19</v>
      </c>
      <c r="S4" s="10" t="str">
        <f>IF(R4="1violation",-7*1,IF(R4="2violations",-7*2,IF(R4="3violations",-7*3,IF(R4="",""))))</f>
        <v/>
      </c>
      <c r="T4" s="12">
        <f>SUM(K4,N4,Q4,S4)</f>
        <v>60</v>
      </c>
      <c r="U4" s="23">
        <f>IF(J4="S",1*1)+IF(M4="S",1*1)+IF(P4="S",1*1)</f>
        <v>1</v>
      </c>
      <c r="V4" s="10" t="s">
        <v>1146</v>
      </c>
      <c r="W4" s="10">
        <f>SUM(I4,L4,O4)</f>
        <v>9</v>
      </c>
      <c r="AA4" s="10">
        <f>SUM(T4,T6,T5,T7,-AD4)</f>
        <v>176</v>
      </c>
      <c r="AD4" s="10">
        <f>MIN(T4:T7)</f>
        <v>0</v>
      </c>
    </row>
    <row r="5" spans="1:33" ht="15.75" x14ac:dyDescent="0.25">
      <c r="A5" s="10" t="s">
        <v>351</v>
      </c>
      <c r="B5" s="67" t="s">
        <v>906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0</v>
      </c>
      <c r="U5" s="23">
        <f t="shared" ref="U5:U67" si="2">IF(J5="S",1*1)+IF(M5="S",1*1)+IF(P5="S",1*1)</f>
        <v>0</v>
      </c>
      <c r="W5" s="10">
        <f>SUM(I5,L5,O5)</f>
        <v>0</v>
      </c>
    </row>
    <row r="6" spans="1:33" ht="15.75" x14ac:dyDescent="0.25">
      <c r="A6" s="10" t="s">
        <v>352</v>
      </c>
      <c r="B6" s="10" t="s">
        <v>907</v>
      </c>
      <c r="D6" s="10" t="s">
        <v>908</v>
      </c>
      <c r="H6" s="10" t="s">
        <v>909</v>
      </c>
      <c r="I6" s="13">
        <v>4</v>
      </c>
      <c r="J6" s="2" t="s">
        <v>179</v>
      </c>
      <c r="K6" s="3">
        <v>16</v>
      </c>
      <c r="L6" s="4">
        <v>4</v>
      </c>
      <c r="M6" s="5" t="s">
        <v>179</v>
      </c>
      <c r="N6" s="6">
        <v>15</v>
      </c>
      <c r="O6" s="7">
        <v>3</v>
      </c>
      <c r="P6" s="8" t="s">
        <v>191</v>
      </c>
      <c r="Q6" s="9">
        <v>24</v>
      </c>
      <c r="S6" s="10" t="str">
        <f t="shared" si="0"/>
        <v/>
      </c>
      <c r="T6" s="12">
        <f t="shared" si="1"/>
        <v>55</v>
      </c>
      <c r="U6" s="23">
        <f t="shared" si="2"/>
        <v>1</v>
      </c>
      <c r="W6" s="10">
        <f>SUM(I6,L6,O6)</f>
        <v>11</v>
      </c>
    </row>
    <row r="7" spans="1:33" ht="15.75" x14ac:dyDescent="0.25">
      <c r="A7" s="10" t="s">
        <v>353</v>
      </c>
      <c r="B7" s="10" t="s">
        <v>910</v>
      </c>
      <c r="D7" s="10" t="s">
        <v>911</v>
      </c>
      <c r="F7" s="10" t="s">
        <v>912</v>
      </c>
      <c r="H7" s="10" t="s">
        <v>913</v>
      </c>
      <c r="I7" s="13">
        <v>4</v>
      </c>
      <c r="J7" s="2" t="s">
        <v>181</v>
      </c>
      <c r="K7" s="3">
        <v>14</v>
      </c>
      <c r="L7" s="4">
        <v>4</v>
      </c>
      <c r="M7" s="5" t="s">
        <v>191</v>
      </c>
      <c r="N7" s="6">
        <v>23</v>
      </c>
      <c r="O7" s="7">
        <v>4</v>
      </c>
      <c r="P7" s="8" t="s">
        <v>191</v>
      </c>
      <c r="Q7" s="9">
        <v>24</v>
      </c>
      <c r="S7" s="10" t="str">
        <f t="shared" si="0"/>
        <v/>
      </c>
      <c r="T7" s="12">
        <f t="shared" si="1"/>
        <v>61</v>
      </c>
      <c r="U7" s="23">
        <f t="shared" si="2"/>
        <v>2</v>
      </c>
      <c r="W7" s="10">
        <f>SUM(I7,L7,O7)</f>
        <v>12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354</v>
      </c>
      <c r="B9" s="10" t="s">
        <v>914</v>
      </c>
      <c r="D9" s="10" t="s">
        <v>915</v>
      </c>
      <c r="H9" s="10" t="s">
        <v>916</v>
      </c>
      <c r="I9" s="13">
        <v>3</v>
      </c>
      <c r="J9" s="2" t="s">
        <v>179</v>
      </c>
      <c r="K9" s="3">
        <v>16</v>
      </c>
      <c r="L9" s="4">
        <v>3</v>
      </c>
      <c r="M9" s="5" t="s">
        <v>179</v>
      </c>
      <c r="N9" s="6">
        <v>18</v>
      </c>
      <c r="O9" s="7">
        <v>4</v>
      </c>
      <c r="P9" s="8" t="s">
        <v>181</v>
      </c>
      <c r="Q9" s="9">
        <v>15</v>
      </c>
      <c r="S9" s="10" t="str">
        <f t="shared" si="0"/>
        <v/>
      </c>
      <c r="T9" s="12">
        <f t="shared" si="1"/>
        <v>49</v>
      </c>
      <c r="U9" s="23">
        <f t="shared" si="2"/>
        <v>0</v>
      </c>
      <c r="W9" s="10">
        <f>SUM(I9,L9,O9)</f>
        <v>10</v>
      </c>
      <c r="AA9" s="10">
        <f>SUM(T9,T11,T10,T12,-AD9)</f>
        <v>180</v>
      </c>
      <c r="AD9" s="10">
        <f>MIN(T9:T12)</f>
        <v>0</v>
      </c>
    </row>
    <row r="10" spans="1:33" ht="15.75" x14ac:dyDescent="0.25">
      <c r="A10" s="10" t="s">
        <v>355</v>
      </c>
      <c r="B10" s="10" t="s">
        <v>917</v>
      </c>
      <c r="D10" s="10" t="s">
        <v>918</v>
      </c>
      <c r="F10" s="10" t="s">
        <v>919</v>
      </c>
      <c r="H10" s="10" t="s">
        <v>920</v>
      </c>
      <c r="I10" s="13">
        <v>2</v>
      </c>
      <c r="J10" s="2" t="s">
        <v>179</v>
      </c>
      <c r="K10" s="3">
        <v>19</v>
      </c>
      <c r="L10" s="4">
        <v>2</v>
      </c>
      <c r="M10" s="5" t="s">
        <v>191</v>
      </c>
      <c r="N10" s="6">
        <v>23</v>
      </c>
      <c r="O10" s="7">
        <v>1</v>
      </c>
      <c r="P10" s="8" t="s">
        <v>191</v>
      </c>
      <c r="Q10" s="9">
        <v>24</v>
      </c>
      <c r="S10" s="10" t="str">
        <f t="shared" si="0"/>
        <v/>
      </c>
      <c r="T10" s="12">
        <f t="shared" si="1"/>
        <v>66</v>
      </c>
      <c r="U10" s="23">
        <f t="shared" si="2"/>
        <v>2</v>
      </c>
      <c r="V10" s="10" t="s">
        <v>1146</v>
      </c>
      <c r="W10" s="10">
        <f>SUM(I10,L10,O10)</f>
        <v>5</v>
      </c>
      <c r="X10" s="10" t="s">
        <v>1149</v>
      </c>
    </row>
    <row r="11" spans="1:33" ht="15.75" x14ac:dyDescent="0.25">
      <c r="A11" s="10" t="s">
        <v>356</v>
      </c>
      <c r="B11" s="10" t="s">
        <v>921</v>
      </c>
      <c r="D11" s="10" t="s">
        <v>922</v>
      </c>
      <c r="H11" s="10" t="s">
        <v>923</v>
      </c>
      <c r="I11" s="13">
        <v>2</v>
      </c>
      <c r="J11" s="2" t="s">
        <v>191</v>
      </c>
      <c r="K11" s="3">
        <v>21</v>
      </c>
      <c r="L11" s="4">
        <v>2</v>
      </c>
      <c r="M11" s="5" t="s">
        <v>191</v>
      </c>
      <c r="N11" s="6">
        <v>23</v>
      </c>
      <c r="O11" s="7">
        <v>2</v>
      </c>
      <c r="P11" s="8" t="s">
        <v>191</v>
      </c>
      <c r="Q11" s="9">
        <v>21</v>
      </c>
      <c r="S11" s="10" t="str">
        <f t="shared" si="0"/>
        <v/>
      </c>
      <c r="T11" s="12">
        <f t="shared" si="1"/>
        <v>65</v>
      </c>
      <c r="U11" s="23">
        <f t="shared" si="2"/>
        <v>3</v>
      </c>
      <c r="V11" s="10" t="s">
        <v>1146</v>
      </c>
      <c r="W11" s="10">
        <f>SUM(I11,L11,O11)</f>
        <v>6</v>
      </c>
    </row>
    <row r="12" spans="1:33" ht="15.75" x14ac:dyDescent="0.25">
      <c r="A12" s="10" t="s">
        <v>357</v>
      </c>
      <c r="S12" s="10" t="str">
        <f t="shared" si="0"/>
        <v/>
      </c>
      <c r="T12" s="12">
        <f t="shared" si="1"/>
        <v>0</v>
      </c>
      <c r="U12" s="23">
        <f t="shared" si="2"/>
        <v>0</v>
      </c>
      <c r="W12" s="10">
        <f>SUM(I12,L12,O12)</f>
        <v>0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358</v>
      </c>
      <c r="B14" s="10" t="s">
        <v>924</v>
      </c>
      <c r="D14" s="10" t="s">
        <v>925</v>
      </c>
      <c r="H14" s="10" t="s">
        <v>1112</v>
      </c>
      <c r="I14" s="13">
        <v>1</v>
      </c>
      <c r="J14" s="2" t="s">
        <v>191</v>
      </c>
      <c r="K14" s="3">
        <v>21</v>
      </c>
      <c r="L14" s="4">
        <v>1</v>
      </c>
      <c r="M14" s="5" t="s">
        <v>191</v>
      </c>
      <c r="N14" s="6">
        <v>24</v>
      </c>
      <c r="O14" s="7">
        <v>1</v>
      </c>
      <c r="P14" s="8" t="s">
        <v>191</v>
      </c>
      <c r="Q14" s="9">
        <v>25</v>
      </c>
      <c r="S14" s="10" t="str">
        <f t="shared" si="0"/>
        <v/>
      </c>
      <c r="T14" s="12">
        <f t="shared" si="1"/>
        <v>70</v>
      </c>
      <c r="U14" s="23">
        <f t="shared" si="2"/>
        <v>3</v>
      </c>
      <c r="V14" s="10" t="s">
        <v>1146</v>
      </c>
      <c r="W14" s="10">
        <f>SUM(I14,L14,O14)</f>
        <v>3</v>
      </c>
      <c r="X14" s="10" t="s">
        <v>1148</v>
      </c>
      <c r="AA14" s="10">
        <f>SUM(T14,T16,T15,T17,-AD14)</f>
        <v>144</v>
      </c>
      <c r="AD14" s="10">
        <f>MIN(T14:T17)</f>
        <v>0</v>
      </c>
    </row>
    <row r="15" spans="1:33" ht="15.75" x14ac:dyDescent="0.25">
      <c r="A15" s="10" t="s">
        <v>359</v>
      </c>
      <c r="B15" s="10" t="s">
        <v>926</v>
      </c>
      <c r="D15" s="10" t="s">
        <v>927</v>
      </c>
      <c r="H15" s="10" t="s">
        <v>1113</v>
      </c>
      <c r="I15" s="13">
        <v>1</v>
      </c>
      <c r="J15" s="2" t="s">
        <v>191</v>
      </c>
      <c r="K15" s="3">
        <v>25</v>
      </c>
      <c r="L15" s="4">
        <v>1</v>
      </c>
      <c r="M15" s="5" t="s">
        <v>191</v>
      </c>
      <c r="N15" s="6">
        <v>25</v>
      </c>
      <c r="O15" s="7">
        <v>2</v>
      </c>
      <c r="P15" s="8" t="s">
        <v>191</v>
      </c>
      <c r="Q15" s="9">
        <v>24</v>
      </c>
      <c r="S15" s="10" t="str">
        <f t="shared" si="0"/>
        <v/>
      </c>
      <c r="T15" s="12">
        <f t="shared" si="1"/>
        <v>74</v>
      </c>
      <c r="U15" s="23">
        <f t="shared" si="2"/>
        <v>3</v>
      </c>
      <c r="V15" s="10" t="s">
        <v>1146</v>
      </c>
      <c r="W15" s="10">
        <f>SUM(I15,L15,O15)</f>
        <v>4</v>
      </c>
      <c r="X15" s="10" t="s">
        <v>1147</v>
      </c>
    </row>
    <row r="16" spans="1:33" ht="15.75" x14ac:dyDescent="0.25">
      <c r="A16" s="10" t="s">
        <v>360</v>
      </c>
      <c r="S16" s="10" t="str">
        <f t="shared" si="0"/>
        <v/>
      </c>
      <c r="T16" s="12">
        <f t="shared" si="1"/>
        <v>0</v>
      </c>
      <c r="U16" s="23">
        <f t="shared" si="2"/>
        <v>0</v>
      </c>
      <c r="W16" s="10">
        <f>SUM(I16,L16,O16)</f>
        <v>0</v>
      </c>
    </row>
    <row r="17" spans="1:30" ht="15.75" x14ac:dyDescent="0.25">
      <c r="A17" s="10" t="s">
        <v>361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362</v>
      </c>
      <c r="S19" s="10" t="str">
        <f t="shared" si="0"/>
        <v/>
      </c>
      <c r="T19" s="12">
        <f t="shared" si="1"/>
        <v>0</v>
      </c>
      <c r="U19" s="23">
        <f t="shared" si="2"/>
        <v>0</v>
      </c>
      <c r="W19" s="10">
        <f>SUM(I19,L19,O19)</f>
        <v>0</v>
      </c>
      <c r="AA19" s="10">
        <f>SUM(T19,T21,T20,T22,-AD19)</f>
        <v>0</v>
      </c>
      <c r="AD19" s="10">
        <f>MIN(T19:T22)</f>
        <v>0</v>
      </c>
    </row>
    <row r="20" spans="1:30" ht="15.75" x14ac:dyDescent="0.25">
      <c r="A20" s="10" t="s">
        <v>363</v>
      </c>
      <c r="S20" s="10" t="str">
        <f t="shared" si="0"/>
        <v/>
      </c>
      <c r="T20" s="12">
        <f t="shared" si="1"/>
        <v>0</v>
      </c>
      <c r="U20" s="23">
        <f t="shared" si="2"/>
        <v>0</v>
      </c>
      <c r="W20" s="10">
        <f>SUM(I20,L20,O20)</f>
        <v>0</v>
      </c>
    </row>
    <row r="21" spans="1:30" ht="15.75" x14ac:dyDescent="0.25">
      <c r="A21" s="10" t="s">
        <v>364</v>
      </c>
      <c r="S21" s="10" t="str">
        <f t="shared" si="0"/>
        <v/>
      </c>
      <c r="T21" s="12">
        <f t="shared" si="1"/>
        <v>0</v>
      </c>
      <c r="U21" s="23">
        <f t="shared" si="2"/>
        <v>0</v>
      </c>
      <c r="W21" s="10">
        <f>SUM(I21,L21,O21)</f>
        <v>0</v>
      </c>
    </row>
    <row r="22" spans="1:30" ht="15.75" x14ac:dyDescent="0.25">
      <c r="A22" s="10" t="s">
        <v>365</v>
      </c>
      <c r="S22" s="10" t="str">
        <f t="shared" si="0"/>
        <v/>
      </c>
      <c r="T22" s="12">
        <f t="shared" si="1"/>
        <v>0</v>
      </c>
      <c r="U22" s="23">
        <f t="shared" si="2"/>
        <v>0</v>
      </c>
      <c r="W22" s="10">
        <f>SUM(I22,L22,O22)</f>
        <v>0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366</v>
      </c>
      <c r="S24" s="10" t="str">
        <f t="shared" si="0"/>
        <v/>
      </c>
      <c r="T24" s="12">
        <f t="shared" si="1"/>
        <v>0</v>
      </c>
      <c r="U24" s="23">
        <f t="shared" si="2"/>
        <v>0</v>
      </c>
      <c r="W24" s="10">
        <f>SUM(I24,L24,O24)</f>
        <v>0</v>
      </c>
      <c r="AA24" s="10">
        <f>SUM(T24,T26,T25,T27,-AD24)</f>
        <v>0</v>
      </c>
      <c r="AD24" s="10">
        <f>MIN(T24:T27)</f>
        <v>0</v>
      </c>
    </row>
    <row r="25" spans="1:30" ht="15.75" x14ac:dyDescent="0.25">
      <c r="A25" s="10" t="s">
        <v>367</v>
      </c>
      <c r="S25" s="10" t="str">
        <f t="shared" si="0"/>
        <v/>
      </c>
      <c r="T25" s="12">
        <f t="shared" si="1"/>
        <v>0</v>
      </c>
      <c r="U25" s="23">
        <f t="shared" si="2"/>
        <v>0</v>
      </c>
      <c r="W25" s="10">
        <f>SUM(I25,L25,O25)</f>
        <v>0</v>
      </c>
    </row>
    <row r="26" spans="1:30" ht="15.75" x14ac:dyDescent="0.25">
      <c r="A26" s="10" t="s">
        <v>368</v>
      </c>
      <c r="S26" s="10" t="str">
        <f t="shared" si="0"/>
        <v/>
      </c>
      <c r="T26" s="12">
        <f t="shared" si="1"/>
        <v>0</v>
      </c>
      <c r="U26" s="23">
        <f t="shared" si="2"/>
        <v>0</v>
      </c>
      <c r="W26" s="10">
        <f>SUM(I26,L26,O26)</f>
        <v>0</v>
      </c>
    </row>
    <row r="27" spans="1:30" ht="15.75" x14ac:dyDescent="0.25">
      <c r="A27" s="10" t="s">
        <v>369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370</v>
      </c>
      <c r="S29" s="10" t="str">
        <f t="shared" si="0"/>
        <v/>
      </c>
      <c r="T29" s="12">
        <f t="shared" si="1"/>
        <v>0</v>
      </c>
      <c r="U29" s="23">
        <f t="shared" si="2"/>
        <v>0</v>
      </c>
      <c r="W29" s="10">
        <f>SUM(I29,L29,O29)</f>
        <v>0</v>
      </c>
      <c r="AA29" s="10">
        <f>SUM(T29,T31,T30,T32,-AD29)</f>
        <v>0</v>
      </c>
      <c r="AD29" s="10">
        <f>MIN(T29:T32)</f>
        <v>0</v>
      </c>
    </row>
    <row r="30" spans="1:30" ht="15.75" x14ac:dyDescent="0.25">
      <c r="A30" s="10" t="s">
        <v>371</v>
      </c>
      <c r="S30" s="10" t="str">
        <f t="shared" si="0"/>
        <v/>
      </c>
      <c r="T30" s="12">
        <f t="shared" si="1"/>
        <v>0</v>
      </c>
      <c r="U30" s="23">
        <f t="shared" si="2"/>
        <v>0</v>
      </c>
      <c r="W30" s="10">
        <f>SUM(I30,L30,O30)</f>
        <v>0</v>
      </c>
    </row>
    <row r="31" spans="1:30" ht="15.75" x14ac:dyDescent="0.25">
      <c r="A31" s="10" t="s">
        <v>372</v>
      </c>
      <c r="S31" s="10" t="str">
        <f t="shared" si="0"/>
        <v/>
      </c>
      <c r="T31" s="12">
        <f t="shared" si="1"/>
        <v>0</v>
      </c>
      <c r="U31" s="23">
        <f t="shared" si="2"/>
        <v>0</v>
      </c>
      <c r="W31" s="10">
        <f>SUM(I31,L31,O31)</f>
        <v>0</v>
      </c>
    </row>
    <row r="32" spans="1:30" ht="15.75" x14ac:dyDescent="0.25">
      <c r="A32" s="10" t="s">
        <v>373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374</v>
      </c>
      <c r="S34" s="10" t="str">
        <f t="shared" si="0"/>
        <v/>
      </c>
      <c r="T34" s="12">
        <f t="shared" si="1"/>
        <v>0</v>
      </c>
      <c r="U34" s="23">
        <f t="shared" si="2"/>
        <v>0</v>
      </c>
      <c r="W34" s="10">
        <f>SUM(I34,L34,O34)</f>
        <v>0</v>
      </c>
      <c r="AA34" s="10">
        <f>SUM(T34,T36,T35,T37,-AD34)</f>
        <v>0</v>
      </c>
      <c r="AD34" s="10">
        <f>MIN(T34:T37)</f>
        <v>0</v>
      </c>
    </row>
    <row r="35" spans="1:30" ht="15.75" x14ac:dyDescent="0.25">
      <c r="A35" s="10" t="s">
        <v>375</v>
      </c>
      <c r="S35" s="10" t="str">
        <f t="shared" si="0"/>
        <v/>
      </c>
      <c r="T35" s="12">
        <f t="shared" si="1"/>
        <v>0</v>
      </c>
      <c r="U35" s="23">
        <f t="shared" si="2"/>
        <v>0</v>
      </c>
      <c r="W35" s="10">
        <f>SUM(I35,L35,O35)</f>
        <v>0</v>
      </c>
    </row>
    <row r="36" spans="1:30" ht="15.75" x14ac:dyDescent="0.25">
      <c r="A36" s="10" t="s">
        <v>376</v>
      </c>
      <c r="S36" s="10" t="str">
        <f t="shared" si="0"/>
        <v/>
      </c>
      <c r="T36" s="12">
        <f t="shared" si="1"/>
        <v>0</v>
      </c>
      <c r="U36" s="23">
        <f t="shared" si="2"/>
        <v>0</v>
      </c>
      <c r="W36" s="10">
        <f>SUM(I36,L36,O36)</f>
        <v>0</v>
      </c>
    </row>
    <row r="37" spans="1:30" ht="15.75" x14ac:dyDescent="0.25">
      <c r="A37" s="10" t="s">
        <v>377</v>
      </c>
      <c r="S37" s="10" t="str">
        <f t="shared" si="0"/>
        <v/>
      </c>
      <c r="T37" s="12">
        <f t="shared" si="1"/>
        <v>0</v>
      </c>
      <c r="U37" s="23">
        <f t="shared" si="2"/>
        <v>0</v>
      </c>
      <c r="W37" s="10">
        <f>SUM(I37,L37,O37)</f>
        <v>0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378</v>
      </c>
      <c r="S39" s="10" t="str">
        <f t="shared" si="0"/>
        <v/>
      </c>
      <c r="T39" s="12">
        <f t="shared" si="1"/>
        <v>0</v>
      </c>
      <c r="U39" s="23">
        <f t="shared" si="2"/>
        <v>0</v>
      </c>
      <c r="W39" s="10">
        <f>SUM(I39,L39,O39)</f>
        <v>0</v>
      </c>
      <c r="AA39" s="10">
        <f>SUM(T39,T41,T40,T42,-AD39)</f>
        <v>0</v>
      </c>
      <c r="AD39" s="10">
        <f>MIN(T39:T42)</f>
        <v>0</v>
      </c>
    </row>
    <row r="40" spans="1:30" ht="15.75" x14ac:dyDescent="0.25">
      <c r="A40" s="10" t="s">
        <v>379</v>
      </c>
      <c r="S40" s="10" t="str">
        <f t="shared" si="0"/>
        <v/>
      </c>
      <c r="T40" s="12">
        <f t="shared" si="1"/>
        <v>0</v>
      </c>
      <c r="U40" s="23">
        <f t="shared" si="2"/>
        <v>0</v>
      </c>
      <c r="W40" s="10">
        <f>SUM(I40,L40,O40)</f>
        <v>0</v>
      </c>
    </row>
    <row r="41" spans="1:30" ht="15.75" x14ac:dyDescent="0.25">
      <c r="A41" s="10" t="s">
        <v>380</v>
      </c>
      <c r="S41" s="10" t="str">
        <f t="shared" si="0"/>
        <v/>
      </c>
      <c r="T41" s="12">
        <f t="shared" si="1"/>
        <v>0</v>
      </c>
      <c r="U41" s="23">
        <f t="shared" si="2"/>
        <v>0</v>
      </c>
      <c r="W41" s="10">
        <f>SUM(I41,L41,O41)</f>
        <v>0</v>
      </c>
    </row>
    <row r="42" spans="1:30" ht="15.75" x14ac:dyDescent="0.25">
      <c r="A42" s="10" t="s">
        <v>381</v>
      </c>
      <c r="S42" s="10" t="str">
        <f t="shared" si="0"/>
        <v/>
      </c>
      <c r="T42" s="12">
        <f t="shared" si="1"/>
        <v>0</v>
      </c>
      <c r="U42" s="23">
        <f t="shared" si="2"/>
        <v>0</v>
      </c>
      <c r="W42" s="10">
        <f>SUM(I42,L42,O42)</f>
        <v>0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382</v>
      </c>
      <c r="S44" s="10" t="str">
        <f t="shared" si="0"/>
        <v/>
      </c>
      <c r="T44" s="12">
        <f t="shared" si="1"/>
        <v>0</v>
      </c>
      <c r="U44" s="23">
        <f t="shared" si="2"/>
        <v>0</v>
      </c>
      <c r="W44" s="10">
        <f>SUM(I44,L44,O44)</f>
        <v>0</v>
      </c>
      <c r="AA44" s="10">
        <f>SUM(T44,T46,T45,T47,-AD44)</f>
        <v>0</v>
      </c>
      <c r="AD44" s="10">
        <f>MIN(T44:T47)</f>
        <v>0</v>
      </c>
    </row>
    <row r="45" spans="1:30" ht="15.75" x14ac:dyDescent="0.25">
      <c r="A45" s="10" t="s">
        <v>383</v>
      </c>
      <c r="S45" s="10" t="str">
        <f t="shared" si="0"/>
        <v/>
      </c>
      <c r="T45" s="12">
        <f t="shared" si="1"/>
        <v>0</v>
      </c>
      <c r="U45" s="23">
        <f t="shared" si="2"/>
        <v>0</v>
      </c>
      <c r="W45" s="10">
        <f>SUM(I45,L45,O45)</f>
        <v>0</v>
      </c>
    </row>
    <row r="46" spans="1:30" ht="15.75" x14ac:dyDescent="0.25">
      <c r="A46" s="10" t="s">
        <v>384</v>
      </c>
      <c r="S46" s="10" t="str">
        <f t="shared" si="0"/>
        <v/>
      </c>
      <c r="T46" s="12">
        <f t="shared" si="1"/>
        <v>0</v>
      </c>
      <c r="U46" s="23">
        <f t="shared" si="2"/>
        <v>0</v>
      </c>
      <c r="W46" s="10">
        <f>SUM(I46,L46,O46)</f>
        <v>0</v>
      </c>
    </row>
    <row r="47" spans="1:30" ht="15.75" x14ac:dyDescent="0.25">
      <c r="A47" s="10" t="s">
        <v>385</v>
      </c>
      <c r="S47" s="10" t="str">
        <f t="shared" si="0"/>
        <v/>
      </c>
      <c r="T47" s="12">
        <f t="shared" si="1"/>
        <v>0</v>
      </c>
      <c r="U47" s="23">
        <f t="shared" si="2"/>
        <v>0</v>
      </c>
      <c r="W47" s="10">
        <f>SUM(I47,L47,O47)</f>
        <v>0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386</v>
      </c>
      <c r="S49" s="10" t="str">
        <f t="shared" si="0"/>
        <v/>
      </c>
      <c r="T49" s="12">
        <f t="shared" si="1"/>
        <v>0</v>
      </c>
      <c r="U49" s="23">
        <f t="shared" si="2"/>
        <v>0</v>
      </c>
      <c r="W49" s="10">
        <f>SUM(I49,L49,O49)</f>
        <v>0</v>
      </c>
      <c r="AA49" s="10">
        <f>SUM(T49,T51,T50,T52,-AD49)</f>
        <v>0</v>
      </c>
      <c r="AD49" s="10">
        <f>MIN(T49:T52)</f>
        <v>0</v>
      </c>
    </row>
    <row r="50" spans="1:30" ht="15.75" x14ac:dyDescent="0.25">
      <c r="A50" s="10" t="s">
        <v>387</v>
      </c>
      <c r="S50" s="10" t="str">
        <f t="shared" si="0"/>
        <v/>
      </c>
      <c r="T50" s="12">
        <f t="shared" si="1"/>
        <v>0</v>
      </c>
      <c r="U50" s="23">
        <f t="shared" si="2"/>
        <v>0</v>
      </c>
      <c r="W50" s="10">
        <f>SUM(I50,L50,O50)</f>
        <v>0</v>
      </c>
    </row>
    <row r="51" spans="1:30" ht="15.75" x14ac:dyDescent="0.25">
      <c r="A51" s="10" t="s">
        <v>388</v>
      </c>
      <c r="S51" s="10" t="str">
        <f t="shared" si="0"/>
        <v/>
      </c>
      <c r="T51" s="12">
        <f t="shared" si="1"/>
        <v>0</v>
      </c>
      <c r="U51" s="23">
        <f t="shared" si="2"/>
        <v>0</v>
      </c>
      <c r="W51" s="10">
        <f>SUM(I51,L51,O51)</f>
        <v>0</v>
      </c>
    </row>
    <row r="52" spans="1:30" ht="15.75" x14ac:dyDescent="0.25">
      <c r="A52" s="10" t="s">
        <v>389</v>
      </c>
      <c r="S52" s="10" t="str">
        <f t="shared" si="0"/>
        <v/>
      </c>
      <c r="T52" s="12">
        <f t="shared" si="1"/>
        <v>0</v>
      </c>
      <c r="U52" s="23">
        <f t="shared" si="2"/>
        <v>0</v>
      </c>
      <c r="W52" s="10">
        <f>SUM(I52,L52,O52)</f>
        <v>0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390</v>
      </c>
      <c r="S54" s="10" t="str">
        <f t="shared" si="0"/>
        <v/>
      </c>
      <c r="T54" s="12">
        <f t="shared" si="1"/>
        <v>0</v>
      </c>
      <c r="U54" s="23">
        <f t="shared" si="2"/>
        <v>0</v>
      </c>
      <c r="W54" s="10">
        <f>SUM(I54,L54,O54)</f>
        <v>0</v>
      </c>
      <c r="AA54" s="10">
        <f>SUM(T54,T56,T55,T57,-AD54)</f>
        <v>0</v>
      </c>
      <c r="AD54" s="10">
        <f>MIN(T54:T57)</f>
        <v>0</v>
      </c>
    </row>
    <row r="55" spans="1:30" ht="15.75" x14ac:dyDescent="0.25">
      <c r="A55" s="10" t="s">
        <v>391</v>
      </c>
      <c r="S55" s="10" t="str">
        <f t="shared" si="0"/>
        <v/>
      </c>
      <c r="T55" s="12">
        <f t="shared" si="1"/>
        <v>0</v>
      </c>
      <c r="U55" s="23">
        <f t="shared" si="2"/>
        <v>0</v>
      </c>
      <c r="W55" s="10">
        <f>SUM(I55,L55,O55)</f>
        <v>0</v>
      </c>
    </row>
    <row r="56" spans="1:30" ht="15.75" x14ac:dyDescent="0.25">
      <c r="A56" s="10" t="s">
        <v>392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393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394</v>
      </c>
      <c r="S59" s="10" t="str">
        <f t="shared" si="0"/>
        <v/>
      </c>
      <c r="T59" s="12">
        <f t="shared" si="1"/>
        <v>0</v>
      </c>
      <c r="U59" s="23">
        <f t="shared" si="2"/>
        <v>0</v>
      </c>
      <c r="W59" s="10">
        <f>SUM(I59,L59,O59)</f>
        <v>0</v>
      </c>
      <c r="AA59" s="10">
        <f>SUM(T59,T61,T60,T62,-AD59)</f>
        <v>0</v>
      </c>
      <c r="AD59" s="10">
        <f>MIN(T59:T62)</f>
        <v>0</v>
      </c>
    </row>
    <row r="60" spans="1:30" ht="15.75" x14ac:dyDescent="0.25">
      <c r="A60" s="10" t="s">
        <v>395</v>
      </c>
      <c r="S60" s="10" t="str">
        <f t="shared" si="0"/>
        <v/>
      </c>
      <c r="T60" s="12">
        <f t="shared" si="1"/>
        <v>0</v>
      </c>
      <c r="U60" s="23">
        <f t="shared" si="2"/>
        <v>0</v>
      </c>
      <c r="W60" s="10">
        <f>SUM(I60,L60,O60)</f>
        <v>0</v>
      </c>
    </row>
    <row r="61" spans="1:30" ht="15.75" x14ac:dyDescent="0.25">
      <c r="A61" s="10" t="s">
        <v>396</v>
      </c>
      <c r="S61" s="10" t="str">
        <f t="shared" si="0"/>
        <v/>
      </c>
      <c r="T61" s="12">
        <f t="shared" si="1"/>
        <v>0</v>
      </c>
      <c r="U61" s="23">
        <f t="shared" si="2"/>
        <v>0</v>
      </c>
      <c r="W61" s="10">
        <f>SUM(I61,L61,O61)</f>
        <v>0</v>
      </c>
    </row>
    <row r="62" spans="1:30" ht="15.75" x14ac:dyDescent="0.25">
      <c r="A62" s="10" t="s">
        <v>397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44" customFormat="1" ht="15.75" x14ac:dyDescent="0.25">
      <c r="B63" s="68"/>
      <c r="C63" s="68"/>
      <c r="D63" s="68"/>
      <c r="E63" s="68"/>
      <c r="F63" s="68"/>
      <c r="G63" s="68"/>
      <c r="H63" s="68"/>
      <c r="J63" s="45"/>
      <c r="K63" s="46"/>
      <c r="M63" s="45"/>
      <c r="N63" s="46"/>
      <c r="P63" s="45"/>
      <c r="Q63" s="46"/>
      <c r="T63" s="47"/>
      <c r="U63" s="48"/>
    </row>
    <row r="64" spans="1:30" s="29" customFormat="1" ht="15.75" x14ac:dyDescent="0.25">
      <c r="A64" s="29" t="s">
        <v>398</v>
      </c>
      <c r="I64" s="30"/>
      <c r="J64" s="31"/>
      <c r="K64" s="32"/>
      <c r="L64" s="33"/>
      <c r="M64" s="34"/>
      <c r="N64" s="35"/>
      <c r="O64" s="36"/>
      <c r="P64" s="37"/>
      <c r="Q64" s="38"/>
      <c r="S64" s="29" t="str">
        <f t="shared" si="0"/>
        <v/>
      </c>
      <c r="T64" s="39">
        <f t="shared" si="1"/>
        <v>0</v>
      </c>
      <c r="U64" s="40">
        <f t="shared" si="2"/>
        <v>0</v>
      </c>
      <c r="W64" s="29">
        <f>SUM(I64,L64,O64)</f>
        <v>0</v>
      </c>
      <c r="AA64" s="29">
        <f>SUM(T64,T66,T65,T67,-AD64)</f>
        <v>0</v>
      </c>
      <c r="AD64" s="29">
        <f>MIN(T64:T67)</f>
        <v>0</v>
      </c>
    </row>
    <row r="65" spans="1:30" ht="15.75" x14ac:dyDescent="0.25">
      <c r="A65" s="10" t="s">
        <v>399</v>
      </c>
      <c r="S65" s="10" t="str">
        <f t="shared" si="0"/>
        <v/>
      </c>
      <c r="T65" s="12">
        <f t="shared" si="1"/>
        <v>0</v>
      </c>
      <c r="U65" s="23">
        <f t="shared" si="2"/>
        <v>0</v>
      </c>
      <c r="W65" s="10">
        <f>SUM(I65,L65,O65)</f>
        <v>0</v>
      </c>
    </row>
    <row r="66" spans="1:30" ht="15.75" x14ac:dyDescent="0.25">
      <c r="A66" s="10" t="s">
        <v>400</v>
      </c>
      <c r="S66" s="10" t="str">
        <f t="shared" si="0"/>
        <v/>
      </c>
      <c r="T66" s="12">
        <f t="shared" si="1"/>
        <v>0</v>
      </c>
      <c r="U66" s="23">
        <f t="shared" si="2"/>
        <v>0</v>
      </c>
      <c r="W66" s="10">
        <f>SUM(I66,L66,O66)</f>
        <v>0</v>
      </c>
    </row>
    <row r="67" spans="1:30" ht="15.75" x14ac:dyDescent="0.25">
      <c r="A67" s="10" t="s">
        <v>401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44" customFormat="1" ht="15.75" x14ac:dyDescent="0.25">
      <c r="B68" s="68"/>
      <c r="C68" s="68"/>
      <c r="D68" s="68"/>
      <c r="E68" s="68"/>
      <c r="F68" s="68"/>
      <c r="G68" s="68"/>
      <c r="H68" s="68"/>
      <c r="J68" s="45"/>
      <c r="K68" s="46"/>
      <c r="M68" s="45"/>
      <c r="N68" s="46"/>
      <c r="P68" s="45"/>
      <c r="Q68" s="46"/>
      <c r="T68" s="47"/>
      <c r="U68" s="48"/>
    </row>
    <row r="69" spans="1:30" s="29" customFormat="1" ht="15.75" x14ac:dyDescent="0.25">
      <c r="A69" s="29" t="s">
        <v>402</v>
      </c>
      <c r="I69" s="30"/>
      <c r="J69" s="31"/>
      <c r="K69" s="32"/>
      <c r="L69" s="33"/>
      <c r="M69" s="34"/>
      <c r="N69" s="35"/>
      <c r="O69" s="36"/>
      <c r="P69" s="37"/>
      <c r="Q69" s="38"/>
      <c r="S69" s="29" t="str">
        <f t="shared" ref="S69:S132" si="3">IF(R69="1violation",-7*1,IF(R69="2violations",-7*2,IF(R69="3violations",-7*3,IF(R69="",""))))</f>
        <v/>
      </c>
      <c r="T69" s="39">
        <f t="shared" ref="T69:T132" si="4">SUM(K69,N69,Q69,S69)</f>
        <v>0</v>
      </c>
      <c r="U69" s="40">
        <f t="shared" ref="U69:U132" si="5">IF(J69="S",1*1)+IF(M69="S",1*1)+IF(P69="S",1*1)</f>
        <v>0</v>
      </c>
      <c r="W69" s="29">
        <f>SUM(I69,L69,O69)</f>
        <v>0</v>
      </c>
      <c r="AA69" s="29">
        <f>SUM(T69,T71,T70,T72,-AD69)</f>
        <v>0</v>
      </c>
      <c r="AD69" s="29">
        <f>MIN(T69:T72)</f>
        <v>0</v>
      </c>
    </row>
    <row r="70" spans="1:30" ht="15.75" x14ac:dyDescent="0.25">
      <c r="A70" s="10" t="s">
        <v>403</v>
      </c>
      <c r="S70" s="10" t="str">
        <f t="shared" si="3"/>
        <v/>
      </c>
      <c r="T70" s="12">
        <f t="shared" si="4"/>
        <v>0</v>
      </c>
      <c r="U70" s="23">
        <f t="shared" si="5"/>
        <v>0</v>
      </c>
      <c r="W70" s="10">
        <f>SUM(I70,L70,O70)</f>
        <v>0</v>
      </c>
    </row>
    <row r="71" spans="1:30" ht="15.75" x14ac:dyDescent="0.25">
      <c r="A71" s="10" t="s">
        <v>404</v>
      </c>
      <c r="S71" s="10" t="str">
        <f t="shared" si="3"/>
        <v/>
      </c>
      <c r="T71" s="12">
        <f t="shared" si="4"/>
        <v>0</v>
      </c>
      <c r="U71" s="23">
        <f t="shared" si="5"/>
        <v>0</v>
      </c>
      <c r="W71" s="10">
        <f>SUM(I71,L71,O71)</f>
        <v>0</v>
      </c>
    </row>
    <row r="72" spans="1:30" ht="15.75" x14ac:dyDescent="0.25">
      <c r="A72" s="10" t="s">
        <v>405</v>
      </c>
      <c r="S72" s="10" t="str">
        <f t="shared" si="3"/>
        <v/>
      </c>
      <c r="T72" s="12">
        <f t="shared" si="4"/>
        <v>0</v>
      </c>
      <c r="U72" s="23">
        <f t="shared" si="5"/>
        <v>0</v>
      </c>
      <c r="W72" s="10">
        <f>SUM(I72,L72,O72)</f>
        <v>0</v>
      </c>
    </row>
    <row r="73" spans="1:30" s="44" customFormat="1" ht="15.75" x14ac:dyDescent="0.25">
      <c r="B73" s="68"/>
      <c r="C73" s="68"/>
      <c r="D73" s="68"/>
      <c r="E73" s="68"/>
      <c r="F73" s="68"/>
      <c r="G73" s="68"/>
      <c r="H73" s="68"/>
      <c r="J73" s="45"/>
      <c r="K73" s="46"/>
      <c r="M73" s="45"/>
      <c r="N73" s="46"/>
      <c r="P73" s="45"/>
      <c r="Q73" s="46"/>
      <c r="T73" s="47"/>
      <c r="U73" s="48"/>
    </row>
    <row r="74" spans="1:30" s="29" customFormat="1" ht="15.75" x14ac:dyDescent="0.25">
      <c r="A74" s="29" t="s">
        <v>406</v>
      </c>
      <c r="I74" s="30"/>
      <c r="J74" s="31"/>
      <c r="K74" s="32"/>
      <c r="L74" s="33"/>
      <c r="M74" s="34"/>
      <c r="N74" s="35"/>
      <c r="O74" s="36"/>
      <c r="P74" s="37"/>
      <c r="Q74" s="38"/>
      <c r="S74" s="29" t="str">
        <f t="shared" si="3"/>
        <v/>
      </c>
      <c r="T74" s="39">
        <f t="shared" si="4"/>
        <v>0</v>
      </c>
      <c r="U74" s="40">
        <f t="shared" si="5"/>
        <v>0</v>
      </c>
      <c r="W74" s="29">
        <f>SUM(I74,L74,O74)</f>
        <v>0</v>
      </c>
      <c r="AA74" s="29">
        <f>SUM(T74,T76,T75,T77,-AD74)</f>
        <v>0</v>
      </c>
      <c r="AD74" s="29">
        <f>MIN(T74:T77)</f>
        <v>0</v>
      </c>
    </row>
    <row r="75" spans="1:30" ht="15.75" x14ac:dyDescent="0.25">
      <c r="A75" s="10" t="s">
        <v>407</v>
      </c>
      <c r="S75" s="10" t="str">
        <f t="shared" si="3"/>
        <v/>
      </c>
      <c r="T75" s="12">
        <f t="shared" si="4"/>
        <v>0</v>
      </c>
      <c r="U75" s="23">
        <f t="shared" si="5"/>
        <v>0</v>
      </c>
      <c r="W75" s="10">
        <f>SUM(I75,L75,O75)</f>
        <v>0</v>
      </c>
    </row>
    <row r="76" spans="1:30" ht="15.75" x14ac:dyDescent="0.25">
      <c r="A76" s="10" t="s">
        <v>408</v>
      </c>
      <c r="S76" s="10" t="str">
        <f t="shared" si="3"/>
        <v/>
      </c>
      <c r="T76" s="12">
        <f t="shared" si="4"/>
        <v>0</v>
      </c>
      <c r="U76" s="23">
        <f t="shared" si="5"/>
        <v>0</v>
      </c>
      <c r="W76" s="10">
        <f>SUM(I76,L76,O76)</f>
        <v>0</v>
      </c>
    </row>
    <row r="77" spans="1:30" ht="15.75" x14ac:dyDescent="0.25">
      <c r="A77" s="10" t="s">
        <v>409</v>
      </c>
      <c r="S77" s="10" t="str">
        <f t="shared" si="3"/>
        <v/>
      </c>
      <c r="T77" s="12">
        <f t="shared" si="4"/>
        <v>0</v>
      </c>
      <c r="U77" s="23">
        <f t="shared" si="5"/>
        <v>0</v>
      </c>
      <c r="W77" s="10">
        <f>SUM(I77,L77,O77)</f>
        <v>0</v>
      </c>
    </row>
    <row r="78" spans="1:30" s="44" customFormat="1" ht="15.75" x14ac:dyDescent="0.25">
      <c r="B78" s="68"/>
      <c r="C78" s="68"/>
      <c r="D78" s="68"/>
      <c r="E78" s="68"/>
      <c r="F78" s="68"/>
      <c r="G78" s="68"/>
      <c r="H78" s="68"/>
      <c r="J78" s="45"/>
      <c r="K78" s="46"/>
      <c r="M78" s="45"/>
      <c r="N78" s="46"/>
      <c r="P78" s="45"/>
      <c r="Q78" s="46"/>
      <c r="T78" s="47"/>
      <c r="U78" s="48"/>
    </row>
    <row r="79" spans="1:30" s="29" customFormat="1" ht="15.75" x14ac:dyDescent="0.25">
      <c r="A79" s="29" t="s">
        <v>410</v>
      </c>
      <c r="I79" s="30"/>
      <c r="J79" s="31"/>
      <c r="K79" s="32"/>
      <c r="L79" s="33"/>
      <c r="M79" s="34"/>
      <c r="N79" s="35"/>
      <c r="O79" s="36"/>
      <c r="P79" s="37"/>
      <c r="Q79" s="38"/>
      <c r="S79" s="29" t="str">
        <f t="shared" si="3"/>
        <v/>
      </c>
      <c r="T79" s="39">
        <f t="shared" si="4"/>
        <v>0</v>
      </c>
      <c r="U79" s="40">
        <f t="shared" si="5"/>
        <v>0</v>
      </c>
      <c r="W79" s="29">
        <f>SUM(I79,L79,O79)</f>
        <v>0</v>
      </c>
      <c r="AA79" s="29">
        <f>SUM(T79,T81,T80,T82,-AD79)</f>
        <v>0</v>
      </c>
      <c r="AD79" s="29">
        <f>MIN(T79:T82)</f>
        <v>0</v>
      </c>
    </row>
    <row r="80" spans="1:30" ht="15.75" x14ac:dyDescent="0.25">
      <c r="A80" s="10" t="s">
        <v>411</v>
      </c>
      <c r="S80" s="10" t="str">
        <f t="shared" si="3"/>
        <v/>
      </c>
      <c r="T80" s="12">
        <f t="shared" si="4"/>
        <v>0</v>
      </c>
      <c r="U80" s="23">
        <f t="shared" si="5"/>
        <v>0</v>
      </c>
      <c r="W80" s="10">
        <f>SUM(I80,L80,O80)</f>
        <v>0</v>
      </c>
    </row>
    <row r="81" spans="1:30" ht="15.75" x14ac:dyDescent="0.25">
      <c r="A81" s="10" t="s">
        <v>412</v>
      </c>
      <c r="S81" s="10" t="str">
        <f t="shared" si="3"/>
        <v/>
      </c>
      <c r="T81" s="12">
        <f t="shared" si="4"/>
        <v>0</v>
      </c>
      <c r="U81" s="23">
        <f t="shared" si="5"/>
        <v>0</v>
      </c>
      <c r="W81" s="10">
        <f>SUM(I81,L81,O81)</f>
        <v>0</v>
      </c>
    </row>
    <row r="82" spans="1:30" ht="15.75" x14ac:dyDescent="0.25">
      <c r="A82" s="10" t="s">
        <v>413</v>
      </c>
      <c r="S82" s="10" t="str">
        <f t="shared" si="3"/>
        <v/>
      </c>
      <c r="T82" s="12">
        <f t="shared" si="4"/>
        <v>0</v>
      </c>
      <c r="U82" s="23">
        <f t="shared" si="5"/>
        <v>0</v>
      </c>
      <c r="W82" s="10">
        <f>SUM(I82,L82,O82)</f>
        <v>0</v>
      </c>
    </row>
    <row r="83" spans="1:30" s="44" customFormat="1" ht="15.75" x14ac:dyDescent="0.25">
      <c r="B83" s="68"/>
      <c r="C83" s="68"/>
      <c r="D83" s="68"/>
      <c r="E83" s="68"/>
      <c r="F83" s="68"/>
      <c r="G83" s="68"/>
      <c r="H83" s="68"/>
      <c r="J83" s="45"/>
      <c r="K83" s="46"/>
      <c r="M83" s="45"/>
      <c r="N83" s="46"/>
      <c r="P83" s="45"/>
      <c r="Q83" s="46"/>
      <c r="T83" s="47"/>
      <c r="U83" s="48"/>
    </row>
    <row r="84" spans="1:30" s="29" customFormat="1" ht="15.75" x14ac:dyDescent="0.25">
      <c r="A84" s="29" t="s">
        <v>414</v>
      </c>
      <c r="I84" s="30"/>
      <c r="J84" s="31"/>
      <c r="K84" s="32"/>
      <c r="L84" s="33"/>
      <c r="M84" s="34"/>
      <c r="N84" s="35"/>
      <c r="O84" s="36"/>
      <c r="P84" s="37"/>
      <c r="Q84" s="38"/>
      <c r="S84" s="29" t="str">
        <f t="shared" si="3"/>
        <v/>
      </c>
      <c r="T84" s="39">
        <f t="shared" si="4"/>
        <v>0</v>
      </c>
      <c r="U84" s="40">
        <f t="shared" si="5"/>
        <v>0</v>
      </c>
      <c r="W84" s="29">
        <f>SUM(I84,L84,O84)</f>
        <v>0</v>
      </c>
      <c r="AA84" s="29">
        <f>SUM(T84,T86,T85,T87,-AD84)</f>
        <v>0</v>
      </c>
      <c r="AD84" s="29">
        <f>MIN(T84:T87)</f>
        <v>0</v>
      </c>
    </row>
    <row r="85" spans="1:30" ht="15.75" x14ac:dyDescent="0.25">
      <c r="A85" s="10" t="s">
        <v>415</v>
      </c>
      <c r="S85" s="10" t="str">
        <f t="shared" si="3"/>
        <v/>
      </c>
      <c r="T85" s="12">
        <f t="shared" si="4"/>
        <v>0</v>
      </c>
      <c r="U85" s="23">
        <f t="shared" si="5"/>
        <v>0</v>
      </c>
      <c r="W85" s="10">
        <f>SUM(I85,L85,O85)</f>
        <v>0</v>
      </c>
    </row>
    <row r="86" spans="1:30" ht="15.75" x14ac:dyDescent="0.25">
      <c r="A86" s="10" t="s">
        <v>416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417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44" customFormat="1" ht="15.75" x14ac:dyDescent="0.25">
      <c r="B88" s="68"/>
      <c r="C88" s="68"/>
      <c r="D88" s="68"/>
      <c r="E88" s="68"/>
      <c r="F88" s="68"/>
      <c r="G88" s="68"/>
      <c r="H88" s="68"/>
      <c r="J88" s="45"/>
      <c r="K88" s="46"/>
      <c r="M88" s="45"/>
      <c r="N88" s="46"/>
      <c r="P88" s="45"/>
      <c r="Q88" s="46"/>
      <c r="T88" s="47"/>
      <c r="U88" s="48"/>
    </row>
    <row r="89" spans="1:30" s="29" customFormat="1" ht="15.75" x14ac:dyDescent="0.25">
      <c r="A89" s="29" t="s">
        <v>418</v>
      </c>
      <c r="I89" s="30"/>
      <c r="J89" s="31"/>
      <c r="K89" s="32"/>
      <c r="L89" s="33"/>
      <c r="M89" s="34"/>
      <c r="N89" s="35"/>
      <c r="O89" s="36"/>
      <c r="P89" s="37"/>
      <c r="Q89" s="38"/>
      <c r="S89" s="29" t="str">
        <f t="shared" si="3"/>
        <v/>
      </c>
      <c r="T89" s="39">
        <f t="shared" si="4"/>
        <v>0</v>
      </c>
      <c r="U89" s="40">
        <f t="shared" si="5"/>
        <v>0</v>
      </c>
      <c r="W89" s="29">
        <f>SUM(I89,L89,O89)</f>
        <v>0</v>
      </c>
      <c r="AA89" s="29">
        <f>SUM(T89,T91,T90,T92,-AD89)</f>
        <v>0</v>
      </c>
      <c r="AD89" s="29">
        <f>MIN(T89:T92)</f>
        <v>0</v>
      </c>
    </row>
    <row r="90" spans="1:30" ht="15.75" x14ac:dyDescent="0.25">
      <c r="A90" s="10" t="s">
        <v>419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420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421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44" customFormat="1" ht="15.75" x14ac:dyDescent="0.25">
      <c r="J93" s="45"/>
      <c r="K93" s="46"/>
      <c r="M93" s="45"/>
      <c r="N93" s="46"/>
      <c r="P93" s="45"/>
      <c r="Q93" s="46"/>
      <c r="T93" s="47"/>
      <c r="U93" s="48"/>
    </row>
    <row r="94" spans="1:30" s="29" customFormat="1" ht="15.75" x14ac:dyDescent="0.25">
      <c r="A94" s="29" t="s">
        <v>422</v>
      </c>
      <c r="I94" s="30"/>
      <c r="J94" s="31"/>
      <c r="K94" s="32"/>
      <c r="L94" s="33"/>
      <c r="M94" s="34"/>
      <c r="N94" s="35"/>
      <c r="O94" s="36"/>
      <c r="P94" s="37"/>
      <c r="Q94" s="38"/>
      <c r="S94" s="29" t="str">
        <f t="shared" si="3"/>
        <v/>
      </c>
      <c r="T94" s="39">
        <f t="shared" si="4"/>
        <v>0</v>
      </c>
      <c r="U94" s="40">
        <f t="shared" si="5"/>
        <v>0</v>
      </c>
      <c r="W94" s="29">
        <f>SUM(I94,L94,O94)</f>
        <v>0</v>
      </c>
      <c r="AA94" s="29">
        <f>SUM(T94,T96,T95,T97,-AD94)</f>
        <v>0</v>
      </c>
      <c r="AD94" s="29">
        <f>MIN(T94:T97)</f>
        <v>0</v>
      </c>
    </row>
    <row r="95" spans="1:30" ht="15.75" x14ac:dyDescent="0.25">
      <c r="A95" s="10" t="s">
        <v>423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424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425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44" customFormat="1" ht="15.75" x14ac:dyDescent="0.25">
      <c r="J98" s="45"/>
      <c r="K98" s="46"/>
      <c r="M98" s="45"/>
      <c r="N98" s="46"/>
      <c r="P98" s="45"/>
      <c r="Q98" s="46"/>
      <c r="T98" s="47"/>
      <c r="U98" s="48"/>
    </row>
    <row r="99" spans="1:30" s="29" customFormat="1" ht="15.75" x14ac:dyDescent="0.25">
      <c r="A99" s="29" t="s">
        <v>426</v>
      </c>
      <c r="I99" s="30"/>
      <c r="J99" s="31"/>
      <c r="K99" s="32"/>
      <c r="L99" s="33"/>
      <c r="M99" s="34"/>
      <c r="N99" s="35"/>
      <c r="O99" s="36"/>
      <c r="P99" s="37"/>
      <c r="Q99" s="38"/>
      <c r="S99" s="29" t="str">
        <f t="shared" si="3"/>
        <v/>
      </c>
      <c r="T99" s="39">
        <f t="shared" si="4"/>
        <v>0</v>
      </c>
      <c r="U99" s="40">
        <f t="shared" si="5"/>
        <v>0</v>
      </c>
      <c r="W99" s="29">
        <f>SUM(I99,L99,O99)</f>
        <v>0</v>
      </c>
      <c r="AA99" s="29">
        <f>SUM(T99,T101,T100,T102,-AD99)</f>
        <v>0</v>
      </c>
      <c r="AD99" s="29">
        <f>MIN(T99:T102)</f>
        <v>0</v>
      </c>
    </row>
    <row r="100" spans="1:30" ht="15.75" x14ac:dyDescent="0.25">
      <c r="A100" s="10" t="s">
        <v>427</v>
      </c>
      <c r="S100" s="10" t="str">
        <f t="shared" si="3"/>
        <v/>
      </c>
      <c r="T100" s="12">
        <f t="shared" si="4"/>
        <v>0</v>
      </c>
      <c r="U100" s="23">
        <f t="shared" si="5"/>
        <v>0</v>
      </c>
      <c r="W100" s="10">
        <f>SUM(I100,L100,O100)</f>
        <v>0</v>
      </c>
    </row>
    <row r="101" spans="1:30" ht="15.75" x14ac:dyDescent="0.25">
      <c r="A101" s="10" t="s">
        <v>428</v>
      </c>
      <c r="S101" s="10" t="str">
        <f t="shared" si="3"/>
        <v/>
      </c>
      <c r="T101" s="12">
        <f t="shared" si="4"/>
        <v>0</v>
      </c>
      <c r="U101" s="23">
        <f t="shared" si="5"/>
        <v>0</v>
      </c>
      <c r="W101" s="10">
        <f>SUM(I101,L101,O101)</f>
        <v>0</v>
      </c>
    </row>
    <row r="102" spans="1:30" ht="15.75" x14ac:dyDescent="0.25">
      <c r="A102" s="10" t="s">
        <v>429</v>
      </c>
      <c r="S102" s="10" t="str">
        <f t="shared" si="3"/>
        <v/>
      </c>
      <c r="T102" s="12">
        <f t="shared" si="4"/>
        <v>0</v>
      </c>
      <c r="U102" s="23">
        <f t="shared" si="5"/>
        <v>0</v>
      </c>
      <c r="W102" s="10">
        <f>SUM(I102,L102,O102)</f>
        <v>0</v>
      </c>
    </row>
    <row r="103" spans="1:30" s="44" customFormat="1" ht="15.75" x14ac:dyDescent="0.25">
      <c r="J103" s="45"/>
      <c r="K103" s="46"/>
      <c r="M103" s="45"/>
      <c r="N103" s="46"/>
      <c r="P103" s="45"/>
      <c r="Q103" s="46"/>
      <c r="T103" s="47"/>
      <c r="U103" s="48"/>
    </row>
    <row r="104" spans="1:30" s="29" customFormat="1" ht="15.75" x14ac:dyDescent="0.25">
      <c r="A104" s="29" t="s">
        <v>430</v>
      </c>
      <c r="I104" s="30"/>
      <c r="J104" s="31"/>
      <c r="K104" s="32"/>
      <c r="L104" s="33"/>
      <c r="M104" s="34"/>
      <c r="N104" s="35"/>
      <c r="O104" s="36"/>
      <c r="P104" s="37"/>
      <c r="Q104" s="38"/>
      <c r="S104" s="29" t="str">
        <f t="shared" si="3"/>
        <v/>
      </c>
      <c r="T104" s="39">
        <f t="shared" si="4"/>
        <v>0</v>
      </c>
      <c r="U104" s="40">
        <f t="shared" si="5"/>
        <v>0</v>
      </c>
      <c r="W104" s="29">
        <f>SUM(I104,L104,O104)</f>
        <v>0</v>
      </c>
      <c r="AA104" s="29">
        <f>SUM(T104,T106,T105,T107,-AD104)</f>
        <v>0</v>
      </c>
      <c r="AD104" s="29">
        <f>MIN(T104:T107)</f>
        <v>0</v>
      </c>
    </row>
    <row r="105" spans="1:30" ht="15.75" x14ac:dyDescent="0.25">
      <c r="A105" s="10" t="s">
        <v>431</v>
      </c>
      <c r="S105" s="10" t="str">
        <f t="shared" si="3"/>
        <v/>
      </c>
      <c r="T105" s="12">
        <f t="shared" si="4"/>
        <v>0</v>
      </c>
      <c r="U105" s="23">
        <f t="shared" si="5"/>
        <v>0</v>
      </c>
      <c r="W105" s="10">
        <f>SUM(I105,L105,O105)</f>
        <v>0</v>
      </c>
    </row>
    <row r="106" spans="1:30" ht="15.75" x14ac:dyDescent="0.25">
      <c r="A106" s="10" t="s">
        <v>432</v>
      </c>
      <c r="S106" s="10" t="str">
        <f t="shared" si="3"/>
        <v/>
      </c>
      <c r="T106" s="12">
        <f t="shared" si="4"/>
        <v>0</v>
      </c>
      <c r="U106" s="23">
        <f t="shared" si="5"/>
        <v>0</v>
      </c>
      <c r="W106" s="10">
        <f>SUM(I106,L106,O106)</f>
        <v>0</v>
      </c>
    </row>
    <row r="107" spans="1:30" ht="15.75" x14ac:dyDescent="0.25">
      <c r="A107" s="10" t="s">
        <v>433</v>
      </c>
      <c r="S107" s="10" t="str">
        <f t="shared" si="3"/>
        <v/>
      </c>
      <c r="T107" s="12">
        <f t="shared" si="4"/>
        <v>0</v>
      </c>
      <c r="U107" s="23">
        <f t="shared" si="5"/>
        <v>0</v>
      </c>
      <c r="W107" s="10">
        <f>SUM(I107,L107,O107)</f>
        <v>0</v>
      </c>
    </row>
    <row r="108" spans="1:30" s="44" customFormat="1" ht="15.75" x14ac:dyDescent="0.25">
      <c r="J108" s="45"/>
      <c r="K108" s="46"/>
      <c r="M108" s="45"/>
      <c r="N108" s="46"/>
      <c r="P108" s="45"/>
      <c r="Q108" s="46"/>
      <c r="T108" s="47"/>
      <c r="U108" s="48"/>
    </row>
    <row r="109" spans="1:30" s="29" customFormat="1" ht="15.75" x14ac:dyDescent="0.25">
      <c r="A109" s="29" t="s">
        <v>434</v>
      </c>
      <c r="I109" s="30"/>
      <c r="J109" s="31"/>
      <c r="K109" s="32"/>
      <c r="L109" s="33"/>
      <c r="M109" s="34"/>
      <c r="N109" s="35"/>
      <c r="O109" s="36"/>
      <c r="P109" s="37"/>
      <c r="Q109" s="38"/>
      <c r="S109" s="29" t="str">
        <f t="shared" si="3"/>
        <v/>
      </c>
      <c r="T109" s="39">
        <f t="shared" si="4"/>
        <v>0</v>
      </c>
      <c r="U109" s="40">
        <f t="shared" si="5"/>
        <v>0</v>
      </c>
      <c r="W109" s="29">
        <f>SUM(I109,L109,O109)</f>
        <v>0</v>
      </c>
      <c r="AA109" s="29">
        <f>SUM(T109,T111,T110,T112,-AD109)</f>
        <v>0</v>
      </c>
      <c r="AD109" s="29">
        <f>MIN(T109:T112)</f>
        <v>0</v>
      </c>
    </row>
    <row r="110" spans="1:30" ht="15.75" x14ac:dyDescent="0.25">
      <c r="A110" s="10" t="s">
        <v>434</v>
      </c>
      <c r="S110" s="10" t="str">
        <f t="shared" si="3"/>
        <v/>
      </c>
      <c r="T110" s="12">
        <f t="shared" si="4"/>
        <v>0</v>
      </c>
      <c r="U110" s="23">
        <f t="shared" si="5"/>
        <v>0</v>
      </c>
      <c r="W110" s="10">
        <f>SUM(I110,L110,O110)</f>
        <v>0</v>
      </c>
    </row>
    <row r="111" spans="1:30" ht="15.75" x14ac:dyDescent="0.25">
      <c r="A111" s="10" t="s">
        <v>435</v>
      </c>
      <c r="S111" s="10" t="str">
        <f t="shared" si="3"/>
        <v/>
      </c>
      <c r="T111" s="12">
        <f t="shared" si="4"/>
        <v>0</v>
      </c>
      <c r="U111" s="23">
        <f t="shared" si="5"/>
        <v>0</v>
      </c>
      <c r="W111" s="10">
        <f>SUM(I111,L111,O111)</f>
        <v>0</v>
      </c>
    </row>
    <row r="112" spans="1:30" ht="15.75" x14ac:dyDescent="0.25">
      <c r="A112" s="10" t="s">
        <v>436</v>
      </c>
      <c r="S112" s="10" t="str">
        <f t="shared" si="3"/>
        <v/>
      </c>
      <c r="T112" s="12">
        <f t="shared" si="4"/>
        <v>0</v>
      </c>
      <c r="U112" s="23">
        <f t="shared" si="5"/>
        <v>0</v>
      </c>
      <c r="W112" s="10">
        <f>SUM(I112,L112,O112)</f>
        <v>0</v>
      </c>
    </row>
    <row r="113" spans="1:30" s="44" customFormat="1" ht="15.75" x14ac:dyDescent="0.25">
      <c r="J113" s="45"/>
      <c r="K113" s="46"/>
      <c r="M113" s="45"/>
      <c r="N113" s="46"/>
      <c r="P113" s="45"/>
      <c r="Q113" s="46"/>
      <c r="T113" s="47"/>
      <c r="U113" s="48"/>
    </row>
    <row r="114" spans="1:30" s="29" customFormat="1" ht="15.75" x14ac:dyDescent="0.25">
      <c r="A114" s="29" t="s">
        <v>437</v>
      </c>
      <c r="I114" s="30"/>
      <c r="J114" s="31"/>
      <c r="K114" s="32"/>
      <c r="L114" s="33"/>
      <c r="M114" s="34"/>
      <c r="N114" s="35"/>
      <c r="O114" s="36"/>
      <c r="P114" s="37"/>
      <c r="Q114" s="38"/>
      <c r="S114" s="29" t="str">
        <f t="shared" si="3"/>
        <v/>
      </c>
      <c r="T114" s="39">
        <f t="shared" si="4"/>
        <v>0</v>
      </c>
      <c r="U114" s="40">
        <f t="shared" si="5"/>
        <v>0</v>
      </c>
      <c r="W114" s="29">
        <f>SUM(I114,L114,O114)</f>
        <v>0</v>
      </c>
      <c r="AA114" s="29">
        <f>SUM(T114,T116,T115,T117,-AD114)</f>
        <v>0</v>
      </c>
      <c r="AD114" s="29">
        <f>MIN(T114:T117)</f>
        <v>0</v>
      </c>
    </row>
    <row r="115" spans="1:30" ht="15.75" x14ac:dyDescent="0.25">
      <c r="A115" s="10" t="s">
        <v>438</v>
      </c>
      <c r="S115" s="10" t="str">
        <f t="shared" si="3"/>
        <v/>
      </c>
      <c r="T115" s="12">
        <f t="shared" si="4"/>
        <v>0</v>
      </c>
      <c r="U115" s="23">
        <f t="shared" si="5"/>
        <v>0</v>
      </c>
      <c r="W115" s="10">
        <f>SUM(I115,L115,O115)</f>
        <v>0</v>
      </c>
    </row>
    <row r="116" spans="1:30" ht="15.75" x14ac:dyDescent="0.25">
      <c r="A116" s="10" t="s">
        <v>439</v>
      </c>
      <c r="S116" s="10" t="str">
        <f t="shared" si="3"/>
        <v/>
      </c>
      <c r="T116" s="12">
        <f t="shared" si="4"/>
        <v>0</v>
      </c>
      <c r="U116" s="23">
        <f t="shared" si="5"/>
        <v>0</v>
      </c>
      <c r="W116" s="10">
        <f>SUM(I116,L116,O116)</f>
        <v>0</v>
      </c>
    </row>
    <row r="117" spans="1:30" ht="15.75" x14ac:dyDescent="0.25">
      <c r="A117" s="10" t="s">
        <v>440</v>
      </c>
      <c r="S117" s="10" t="str">
        <f t="shared" si="3"/>
        <v/>
      </c>
      <c r="T117" s="12">
        <f t="shared" si="4"/>
        <v>0</v>
      </c>
      <c r="U117" s="23">
        <f t="shared" si="5"/>
        <v>0</v>
      </c>
      <c r="W117" s="10">
        <f>SUM(I117,L117,O117)</f>
        <v>0</v>
      </c>
    </row>
    <row r="118" spans="1:30" s="44" customFormat="1" ht="15.75" x14ac:dyDescent="0.25">
      <c r="J118" s="45"/>
      <c r="K118" s="46"/>
      <c r="M118" s="45"/>
      <c r="N118" s="46"/>
      <c r="P118" s="45"/>
      <c r="Q118" s="46"/>
      <c r="T118" s="47"/>
      <c r="U118" s="48"/>
    </row>
    <row r="119" spans="1:30" s="29" customFormat="1" ht="15.75" x14ac:dyDescent="0.25">
      <c r="A119" s="29" t="s">
        <v>441</v>
      </c>
      <c r="I119" s="30"/>
      <c r="J119" s="31"/>
      <c r="K119" s="32"/>
      <c r="L119" s="33"/>
      <c r="M119" s="34"/>
      <c r="N119" s="35"/>
      <c r="O119" s="36"/>
      <c r="P119" s="37"/>
      <c r="Q119" s="38"/>
      <c r="S119" s="29" t="str">
        <f t="shared" si="3"/>
        <v/>
      </c>
      <c r="T119" s="39">
        <f t="shared" si="4"/>
        <v>0</v>
      </c>
      <c r="U119" s="40">
        <f t="shared" si="5"/>
        <v>0</v>
      </c>
      <c r="W119" s="29">
        <f>SUM(I119,L119,O119)</f>
        <v>0</v>
      </c>
      <c r="AA119" s="29">
        <f>SUM(T119,T121,T120,T122,-AD119)</f>
        <v>0</v>
      </c>
      <c r="AD119" s="29">
        <f>MIN(T119:T122)</f>
        <v>0</v>
      </c>
    </row>
    <row r="120" spans="1:30" ht="15.75" x14ac:dyDescent="0.25">
      <c r="A120" s="10" t="s">
        <v>442</v>
      </c>
      <c r="S120" s="10" t="str">
        <f t="shared" si="3"/>
        <v/>
      </c>
      <c r="T120" s="12">
        <f t="shared" si="4"/>
        <v>0</v>
      </c>
      <c r="U120" s="23">
        <f t="shared" si="5"/>
        <v>0</v>
      </c>
      <c r="W120" s="10">
        <f>SUM(I120,L120,O120)</f>
        <v>0</v>
      </c>
    </row>
    <row r="121" spans="1:30" ht="15.75" x14ac:dyDescent="0.25">
      <c r="A121" s="10" t="s">
        <v>443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444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44" customFormat="1" ht="15.75" x14ac:dyDescent="0.25">
      <c r="J123" s="45"/>
      <c r="K123" s="46"/>
      <c r="M123" s="45"/>
      <c r="N123" s="46"/>
      <c r="P123" s="45"/>
      <c r="Q123" s="46"/>
      <c r="T123" s="47"/>
      <c r="U123" s="48"/>
    </row>
    <row r="124" spans="1:30" s="29" customFormat="1" ht="15.75" x14ac:dyDescent="0.25">
      <c r="A124" s="29" t="s">
        <v>445</v>
      </c>
      <c r="I124" s="30"/>
      <c r="J124" s="31"/>
      <c r="K124" s="32"/>
      <c r="L124" s="33"/>
      <c r="M124" s="34"/>
      <c r="N124" s="35"/>
      <c r="O124" s="36"/>
      <c r="P124" s="37"/>
      <c r="Q124" s="38"/>
      <c r="S124" s="29" t="str">
        <f t="shared" si="3"/>
        <v/>
      </c>
      <c r="T124" s="39">
        <f t="shared" si="4"/>
        <v>0</v>
      </c>
      <c r="U124" s="40">
        <f t="shared" si="5"/>
        <v>0</v>
      </c>
      <c r="W124" s="29">
        <f>SUM(I124,L124,O124)</f>
        <v>0</v>
      </c>
      <c r="AA124" s="29">
        <f>SUM(T124,T126,T125,T127,-AD124)</f>
        <v>0</v>
      </c>
      <c r="AD124" s="29">
        <f>MIN(T124:T127)</f>
        <v>0</v>
      </c>
    </row>
    <row r="125" spans="1:30" ht="15.75" x14ac:dyDescent="0.25">
      <c r="A125" s="10" t="s">
        <v>446</v>
      </c>
      <c r="S125" s="10" t="str">
        <f t="shared" si="3"/>
        <v/>
      </c>
      <c r="T125" s="12">
        <f t="shared" si="4"/>
        <v>0</v>
      </c>
      <c r="U125" s="23">
        <f t="shared" si="5"/>
        <v>0</v>
      </c>
      <c r="W125" s="10">
        <f>SUM(I125,L125,O125)</f>
        <v>0</v>
      </c>
    </row>
    <row r="126" spans="1:30" ht="15.75" x14ac:dyDescent="0.25">
      <c r="A126" s="10" t="s">
        <v>447</v>
      </c>
      <c r="S126" s="10" t="str">
        <f t="shared" si="3"/>
        <v/>
      </c>
      <c r="T126" s="12">
        <f t="shared" si="4"/>
        <v>0</v>
      </c>
      <c r="U126" s="23">
        <f t="shared" si="5"/>
        <v>0</v>
      </c>
      <c r="W126" s="10">
        <f>SUM(I126,L126,O126)</f>
        <v>0</v>
      </c>
    </row>
    <row r="127" spans="1:30" ht="15.75" x14ac:dyDescent="0.25">
      <c r="A127" s="10" t="s">
        <v>448</v>
      </c>
      <c r="S127" s="10" t="str">
        <f t="shared" si="3"/>
        <v/>
      </c>
      <c r="T127" s="12">
        <f t="shared" si="4"/>
        <v>0</v>
      </c>
      <c r="U127" s="23">
        <f t="shared" si="5"/>
        <v>0</v>
      </c>
      <c r="W127" s="10">
        <f>SUM(I127,L127,O127)</f>
        <v>0</v>
      </c>
    </row>
    <row r="128" spans="1:30" s="44" customFormat="1" ht="15.75" x14ac:dyDescent="0.25">
      <c r="J128" s="45"/>
      <c r="K128" s="46"/>
      <c r="M128" s="45"/>
      <c r="N128" s="46"/>
      <c r="P128" s="45"/>
      <c r="Q128" s="46"/>
      <c r="T128" s="47"/>
      <c r="U128" s="48"/>
    </row>
    <row r="129" spans="1:30" s="29" customFormat="1" ht="15.75" x14ac:dyDescent="0.25">
      <c r="A129" s="29" t="s">
        <v>449</v>
      </c>
      <c r="I129" s="30"/>
      <c r="J129" s="31"/>
      <c r="K129" s="32"/>
      <c r="L129" s="33"/>
      <c r="M129" s="34"/>
      <c r="N129" s="35"/>
      <c r="O129" s="36"/>
      <c r="P129" s="37"/>
      <c r="Q129" s="38"/>
      <c r="S129" s="29" t="str">
        <f t="shared" si="3"/>
        <v/>
      </c>
      <c r="T129" s="39">
        <f t="shared" si="4"/>
        <v>0</v>
      </c>
      <c r="U129" s="40">
        <f t="shared" si="5"/>
        <v>0</v>
      </c>
      <c r="W129" s="29">
        <f>SUM(I129,L129,O129)</f>
        <v>0</v>
      </c>
      <c r="AA129" s="29">
        <f>SUM(T129,T131,T130,T132,-AD129)</f>
        <v>0</v>
      </c>
      <c r="AD129" s="29">
        <f>MIN(T129:T132)</f>
        <v>0</v>
      </c>
    </row>
    <row r="130" spans="1:30" ht="15.75" x14ac:dyDescent="0.25">
      <c r="A130" s="10" t="s">
        <v>450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451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452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44" customFormat="1" ht="15.75" x14ac:dyDescent="0.25">
      <c r="J133" s="45"/>
      <c r="K133" s="46"/>
      <c r="M133" s="45"/>
      <c r="N133" s="46"/>
      <c r="P133" s="45"/>
      <c r="Q133" s="46"/>
      <c r="T133" s="47"/>
      <c r="U133" s="48"/>
    </row>
    <row r="134" spans="1:30" s="29" customFormat="1" ht="15.75" x14ac:dyDescent="0.25">
      <c r="A134" s="29" t="s">
        <v>453</v>
      </c>
      <c r="I134" s="30"/>
      <c r="J134" s="31"/>
      <c r="K134" s="32"/>
      <c r="L134" s="33"/>
      <c r="M134" s="34"/>
      <c r="N134" s="35"/>
      <c r="O134" s="36"/>
      <c r="P134" s="37"/>
      <c r="Q134" s="38"/>
      <c r="S134" s="29" t="str">
        <f t="shared" ref="S134:S152" si="6">IF(R134="1violation",-7*1,IF(R134="2violations",-7*2,IF(R134="3violations",-7*3,IF(R134="",""))))</f>
        <v/>
      </c>
      <c r="T134" s="39">
        <f t="shared" ref="T134:T152" si="7">SUM(K134,N134,Q134,S134)</f>
        <v>0</v>
      </c>
      <c r="U134" s="40">
        <f t="shared" ref="U134:U152" si="8">IF(J134="S",1*1)+IF(M134="S",1*1)+IF(P134="S",1*1)</f>
        <v>0</v>
      </c>
      <c r="W134" s="29">
        <f>SUM(I134,L134,O134)</f>
        <v>0</v>
      </c>
      <c r="AA134" s="29">
        <f>SUM(T134,T136,T135,T137,-AD134)</f>
        <v>0</v>
      </c>
      <c r="AD134" s="29">
        <f>MIN(T134:T137)</f>
        <v>0</v>
      </c>
    </row>
    <row r="135" spans="1:30" ht="15.75" x14ac:dyDescent="0.25">
      <c r="A135" s="10" t="s">
        <v>454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455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456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44" customFormat="1" ht="15.75" x14ac:dyDescent="0.25">
      <c r="J138" s="45"/>
      <c r="K138" s="46"/>
      <c r="M138" s="45"/>
      <c r="N138" s="46"/>
      <c r="P138" s="45"/>
      <c r="Q138" s="46"/>
      <c r="T138" s="47"/>
      <c r="U138" s="48"/>
    </row>
    <row r="139" spans="1:30" s="29" customFormat="1" ht="15.75" x14ac:dyDescent="0.25">
      <c r="A139" s="29" t="s">
        <v>457</v>
      </c>
      <c r="I139" s="30"/>
      <c r="J139" s="31"/>
      <c r="K139" s="32"/>
      <c r="L139" s="33"/>
      <c r="M139" s="34"/>
      <c r="N139" s="35"/>
      <c r="O139" s="36"/>
      <c r="P139" s="37"/>
      <c r="Q139" s="38"/>
      <c r="S139" s="29" t="str">
        <f t="shared" si="6"/>
        <v/>
      </c>
      <c r="T139" s="39">
        <f t="shared" si="7"/>
        <v>0</v>
      </c>
      <c r="U139" s="40">
        <f t="shared" si="8"/>
        <v>0</v>
      </c>
      <c r="W139" s="29">
        <f>SUM(I139,L139,O139)</f>
        <v>0</v>
      </c>
      <c r="AA139" s="29">
        <f>SUM(T139,T141,T140,T142,-AD139)</f>
        <v>0</v>
      </c>
      <c r="AD139" s="29">
        <f>MIN(T139:T142)</f>
        <v>0</v>
      </c>
    </row>
    <row r="140" spans="1:30" ht="15.75" x14ac:dyDescent="0.25">
      <c r="A140" s="10" t="s">
        <v>458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459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460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44" customFormat="1" ht="15.75" x14ac:dyDescent="0.25">
      <c r="J143" s="45"/>
      <c r="K143" s="46"/>
      <c r="M143" s="45"/>
      <c r="N143" s="46"/>
      <c r="P143" s="45"/>
      <c r="Q143" s="46"/>
      <c r="T143" s="47"/>
      <c r="U143" s="48"/>
    </row>
    <row r="144" spans="1:30" s="29" customFormat="1" ht="15.75" x14ac:dyDescent="0.25">
      <c r="A144" s="29" t="s">
        <v>461</v>
      </c>
      <c r="I144" s="30"/>
      <c r="J144" s="31"/>
      <c r="K144" s="32"/>
      <c r="L144" s="33"/>
      <c r="M144" s="34"/>
      <c r="N144" s="35"/>
      <c r="O144" s="36"/>
      <c r="P144" s="37"/>
      <c r="Q144" s="38"/>
      <c r="S144" s="29" t="str">
        <f t="shared" si="6"/>
        <v/>
      </c>
      <c r="T144" s="39">
        <f t="shared" si="7"/>
        <v>0</v>
      </c>
      <c r="U144" s="40">
        <f t="shared" si="8"/>
        <v>0</v>
      </c>
      <c r="W144" s="29">
        <f>SUM(I144,L144,O144)</f>
        <v>0</v>
      </c>
      <c r="AA144" s="29">
        <f>SUM(T144,T146,T145,T147,-AD144)</f>
        <v>0</v>
      </c>
      <c r="AD144" s="29">
        <f>MIN(T144:T147)</f>
        <v>0</v>
      </c>
    </row>
    <row r="145" spans="1:30" ht="15.75" x14ac:dyDescent="0.25">
      <c r="A145" s="10" t="s">
        <v>462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463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464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44" customFormat="1" ht="15.75" x14ac:dyDescent="0.25">
      <c r="J148" s="45"/>
      <c r="K148" s="46"/>
      <c r="M148" s="45"/>
      <c r="N148" s="46"/>
      <c r="P148" s="45"/>
      <c r="Q148" s="46"/>
      <c r="T148" s="47"/>
      <c r="U148" s="48"/>
    </row>
    <row r="149" spans="1:30" s="29" customFormat="1" ht="15.75" x14ac:dyDescent="0.25">
      <c r="A149" s="29" t="s">
        <v>465</v>
      </c>
      <c r="I149" s="30"/>
      <c r="J149" s="31"/>
      <c r="K149" s="32"/>
      <c r="L149" s="33"/>
      <c r="M149" s="34"/>
      <c r="N149" s="35"/>
      <c r="O149" s="36"/>
      <c r="P149" s="37"/>
      <c r="Q149" s="38"/>
      <c r="S149" s="29" t="str">
        <f t="shared" si="6"/>
        <v/>
      </c>
      <c r="T149" s="39">
        <f t="shared" si="7"/>
        <v>0</v>
      </c>
      <c r="U149" s="40">
        <f t="shared" si="8"/>
        <v>0</v>
      </c>
      <c r="W149" s="29">
        <f>SUM(I149,L149,O149)</f>
        <v>0</v>
      </c>
      <c r="AA149" s="29">
        <f>SUM(T149,T151,T150,T152,-AD149)</f>
        <v>0</v>
      </c>
      <c r="AD149" s="29">
        <f>MIN(T149:T152)</f>
        <v>0</v>
      </c>
    </row>
    <row r="150" spans="1:30" ht="15.75" x14ac:dyDescent="0.25">
      <c r="A150" s="10" t="s">
        <v>466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467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468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formatCells="0" formatColumns="0" formatRows="0" sort="0" autoFilter="0"/>
  <autoFilter ref="A3:AD153" xr:uid="{99D0D4B4-FBEE-7F45-98ED-F5DB4FBE587D}"/>
  <conditionalFormatting sqref="S1:S1048576">
    <cfRule type="cellIs" dxfId="220" priority="7" operator="between">
      <formula>-21</formula>
      <formula>-8</formula>
    </cfRule>
    <cfRule type="cellIs" dxfId="219" priority="8" operator="between">
      <formula>-8</formula>
      <formula>-21</formula>
    </cfRule>
  </conditionalFormatting>
  <conditionalFormatting sqref="V4:XFD152 A93:T152 A4:A92 I4:T92">
    <cfRule type="expression" dxfId="218" priority="5">
      <formula>$S4&lt;=-8</formula>
    </cfRule>
  </conditionalFormatting>
  <conditionalFormatting sqref="U4:U152">
    <cfRule type="cellIs" dxfId="217" priority="4" operator="equal">
      <formula>3</formula>
    </cfRule>
  </conditionalFormatting>
  <conditionalFormatting sqref="U4:U152">
    <cfRule type="cellIs" dxfId="216" priority="3" operator="equal">
      <formula>2</formula>
    </cfRule>
  </conditionalFormatting>
  <conditionalFormatting sqref="B4:H92">
    <cfRule type="expression" dxfId="215" priority="1">
      <formula>$S4&lt;=-8</formula>
    </cfRule>
  </conditionalFormatting>
  <dataValidations count="2">
    <dataValidation type="list" allowBlank="1" showInputMessage="1" showErrorMessage="1" sqref="P4:P152 M4:M152 J4:J152" xr:uid="{4F2C4501-E2AF-3A4E-AE71-7BD5DB9437DC}">
      <formula1>$Z$1:$AD$1</formula1>
    </dataValidation>
    <dataValidation type="list" allowBlank="1" showInputMessage="1" showErrorMessage="1" sqref="R4:R152" xr:uid="{7955590D-BBB0-9045-9AD8-498DA12E4639}">
      <formula1>$AE$1:$AG$1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53"/>
  <sheetViews>
    <sheetView workbookViewId="0">
      <pane xSplit="2" ySplit="3" topLeftCell="C47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8" defaultRowHeight="15" x14ac:dyDescent="0.25"/>
  <cols>
    <col min="1" max="1" width="6.140625" style="10" customWidth="1"/>
    <col min="2" max="2" width="20" style="10" bestFit="1" customWidth="1"/>
    <col min="3" max="3" width="8" style="10" customWidth="1"/>
    <col min="4" max="4" width="15" style="10" customWidth="1"/>
    <col min="5" max="5" width="8" style="10" customWidth="1"/>
    <col min="6" max="6" width="15.7109375" style="10" customWidth="1"/>
    <col min="7" max="7" width="8" style="10" customWidth="1"/>
    <col min="8" max="8" width="18.140625" style="10" bestFit="1" customWidth="1"/>
    <col min="9" max="9" width="9.28515625" style="13" hidden="1" customWidth="1"/>
    <col min="10" max="10" width="6.85546875" style="2" hidden="1" customWidth="1"/>
    <col min="11" max="11" width="10" style="3" hidden="1" customWidth="1"/>
    <col min="12" max="12" width="9.28515625" style="4" hidden="1" customWidth="1"/>
    <col min="13" max="13" width="6.85546875" style="5" hidden="1" customWidth="1"/>
    <col min="14" max="14" width="10" style="6" hidden="1" customWidth="1"/>
    <col min="15" max="15" width="9.28515625" style="7" hidden="1" customWidth="1"/>
    <col min="16" max="16" width="6.85546875" style="8" hidden="1" customWidth="1"/>
    <col min="17" max="17" width="10" style="9" hidden="1" customWidth="1"/>
    <col min="18" max="18" width="15.28515625" style="10" hidden="1" customWidth="1"/>
    <col min="19" max="19" width="0" style="10" hidden="1" customWidth="1"/>
    <col min="20" max="20" width="13.42578125" style="10" hidden="1" customWidth="1"/>
    <col min="21" max="21" width="13.85546875" style="10" bestFit="1" customWidth="1"/>
    <col min="22" max="22" width="8" style="10"/>
    <col min="23" max="23" width="12.85546875" style="10" bestFit="1" customWidth="1"/>
    <col min="24" max="25" width="8" style="10"/>
    <col min="26" max="26" width="27.28515625" style="10" bestFit="1" customWidth="1"/>
    <col min="27" max="27" width="4" style="10" bestFit="1" customWidth="1"/>
    <col min="28" max="28" width="2.28515625" style="10" bestFit="1" customWidth="1"/>
    <col min="29" max="29" width="2" style="10" bestFit="1" customWidth="1"/>
    <col min="30" max="30" width="22.85546875" style="10" bestFit="1" customWidth="1"/>
    <col min="31" max="31" width="9" style="10" bestFit="1" customWidth="1"/>
    <col min="32" max="33" width="9.7109375" style="10" bestFit="1" customWidth="1"/>
    <col min="34" max="16384" width="8" style="10"/>
  </cols>
  <sheetData>
    <row r="1" spans="1:33" x14ac:dyDescent="0.25">
      <c r="A1" s="1" t="s">
        <v>224</v>
      </c>
      <c r="B1" s="1"/>
      <c r="C1" s="1"/>
      <c r="D1" s="1"/>
      <c r="E1" s="1"/>
      <c r="F1" s="1"/>
      <c r="G1" s="1"/>
      <c r="H1" s="1"/>
      <c r="I1" s="13" t="s">
        <v>211</v>
      </c>
      <c r="Z1" s="11" t="s">
        <v>191</v>
      </c>
      <c r="AA1" s="11" t="s">
        <v>179</v>
      </c>
      <c r="AB1" s="11" t="s">
        <v>181</v>
      </c>
      <c r="AC1" s="11" t="s">
        <v>180</v>
      </c>
      <c r="AD1" s="12"/>
      <c r="AE1" s="11" t="s">
        <v>207</v>
      </c>
      <c r="AF1" s="11" t="s">
        <v>208</v>
      </c>
      <c r="AG1" s="11" t="s">
        <v>206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205</v>
      </c>
      <c r="AD2" s="15" t="s">
        <v>219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215</v>
      </c>
      <c r="K3" s="18" t="s">
        <v>836</v>
      </c>
      <c r="L3" s="19" t="s">
        <v>7</v>
      </c>
      <c r="M3" s="5" t="s">
        <v>215</v>
      </c>
      <c r="N3" s="20" t="s">
        <v>837</v>
      </c>
      <c r="O3" s="21" t="s">
        <v>8</v>
      </c>
      <c r="P3" s="8" t="s">
        <v>215</v>
      </c>
      <c r="Q3" s="22" t="s">
        <v>838</v>
      </c>
      <c r="R3" s="16" t="s">
        <v>11</v>
      </c>
      <c r="S3" s="16"/>
      <c r="T3" s="16" t="s">
        <v>835</v>
      </c>
      <c r="U3" s="16" t="s">
        <v>827</v>
      </c>
      <c r="V3" s="16"/>
      <c r="W3" s="16" t="s">
        <v>9</v>
      </c>
      <c r="Z3" s="16" t="s">
        <v>10</v>
      </c>
      <c r="AD3" s="16" t="s">
        <v>214</v>
      </c>
    </row>
    <row r="4" spans="1:33" ht="15.75" x14ac:dyDescent="0.25">
      <c r="A4" s="10" t="s">
        <v>469</v>
      </c>
      <c r="B4" s="10" t="s">
        <v>928</v>
      </c>
      <c r="D4" s="10" t="s">
        <v>929</v>
      </c>
      <c r="H4" s="10" t="s">
        <v>930</v>
      </c>
      <c r="I4" s="13">
        <v>4</v>
      </c>
      <c r="J4" s="2" t="s">
        <v>181</v>
      </c>
      <c r="K4" s="3">
        <v>10</v>
      </c>
      <c r="L4" s="4">
        <v>4</v>
      </c>
      <c r="M4" s="5" t="s">
        <v>181</v>
      </c>
      <c r="N4" s="6">
        <v>13</v>
      </c>
      <c r="O4" s="7">
        <v>1</v>
      </c>
      <c r="P4" s="8" t="s">
        <v>191</v>
      </c>
      <c r="Q4" s="9">
        <v>23</v>
      </c>
      <c r="S4" s="10" t="str">
        <f>IF(R4="1violation",-7*1,IF(R4="2violations",-7*2,IF(R4="3violations",-7*3,IF(R4="",""))))</f>
        <v/>
      </c>
      <c r="T4" s="12">
        <f>SUM(K4,N4,Q4,S4)</f>
        <v>46</v>
      </c>
      <c r="U4" s="23">
        <f>IF(J4="S",1*1)+IF(M4="S",1*1)+IF(P4="S",1*1)</f>
        <v>1</v>
      </c>
      <c r="W4" s="10">
        <f>SUM(I4,L4,O4)</f>
        <v>9</v>
      </c>
      <c r="AA4" s="10">
        <f>SUM(T4,T6,T5,T7,-AD4)</f>
        <v>180</v>
      </c>
      <c r="AD4" s="10">
        <f>MIN(T4:T7)</f>
        <v>0</v>
      </c>
    </row>
    <row r="5" spans="1:33" ht="15.75" x14ac:dyDescent="0.25">
      <c r="A5" s="10" t="s">
        <v>470</v>
      </c>
      <c r="B5" s="10" t="s">
        <v>931</v>
      </c>
      <c r="D5" s="10" t="s">
        <v>932</v>
      </c>
      <c r="H5" s="10" t="s">
        <v>933</v>
      </c>
      <c r="I5" s="13">
        <v>3</v>
      </c>
      <c r="J5" s="2" t="s">
        <v>191</v>
      </c>
      <c r="K5" s="3">
        <v>22</v>
      </c>
      <c r="L5" s="4">
        <v>4</v>
      </c>
      <c r="M5" s="5" t="s">
        <v>191</v>
      </c>
      <c r="N5" s="6">
        <v>21</v>
      </c>
      <c r="O5" s="7">
        <v>4</v>
      </c>
      <c r="P5" s="8" t="s">
        <v>191</v>
      </c>
      <c r="Q5" s="9">
        <v>21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64</v>
      </c>
      <c r="U5" s="23">
        <f t="shared" ref="U5:U67" si="2">IF(J5="S",1*1)+IF(M5="S",1*1)+IF(P5="S",1*1)</f>
        <v>3</v>
      </c>
      <c r="V5" s="10" t="s">
        <v>1146</v>
      </c>
      <c r="W5" s="10">
        <f>SUM(I5,L5,O5)</f>
        <v>11</v>
      </c>
    </row>
    <row r="6" spans="1:33" ht="15.75" x14ac:dyDescent="0.25">
      <c r="A6" s="10" t="s">
        <v>471</v>
      </c>
      <c r="B6" s="10" t="s">
        <v>934</v>
      </c>
      <c r="D6" s="10" t="s">
        <v>935</v>
      </c>
      <c r="H6" s="10" t="s">
        <v>933</v>
      </c>
      <c r="I6" s="13">
        <v>2</v>
      </c>
      <c r="J6" s="2" t="s">
        <v>191</v>
      </c>
      <c r="K6" s="3">
        <v>20</v>
      </c>
      <c r="L6" s="4">
        <v>4</v>
      </c>
      <c r="M6" s="5" t="s">
        <v>191</v>
      </c>
      <c r="N6" s="6">
        <v>25</v>
      </c>
      <c r="O6" s="7">
        <v>2</v>
      </c>
      <c r="P6" s="8" t="s">
        <v>191</v>
      </c>
      <c r="Q6" s="9">
        <v>25</v>
      </c>
      <c r="S6" s="10" t="str">
        <f t="shared" si="0"/>
        <v/>
      </c>
      <c r="T6" s="12">
        <f t="shared" si="1"/>
        <v>70</v>
      </c>
      <c r="U6" s="23">
        <f t="shared" si="2"/>
        <v>3</v>
      </c>
      <c r="V6" s="10" t="s">
        <v>1146</v>
      </c>
      <c r="W6" s="10">
        <f>SUM(I6,L6,O6)</f>
        <v>8</v>
      </c>
    </row>
    <row r="7" spans="1:33" ht="15.75" x14ac:dyDescent="0.25">
      <c r="A7" s="10" t="s">
        <v>472</v>
      </c>
      <c r="S7" s="10" t="str">
        <f t="shared" si="0"/>
        <v/>
      </c>
      <c r="T7" s="12">
        <f t="shared" si="1"/>
        <v>0</v>
      </c>
      <c r="U7" s="23">
        <f t="shared" si="2"/>
        <v>0</v>
      </c>
      <c r="W7" s="10">
        <f>SUM(I7,L7,O7)</f>
        <v>0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473</v>
      </c>
      <c r="B9" s="10" t="s">
        <v>936</v>
      </c>
      <c r="D9" s="10" t="s">
        <v>937</v>
      </c>
      <c r="H9" s="10" t="s">
        <v>938</v>
      </c>
      <c r="I9" s="13">
        <v>4</v>
      </c>
      <c r="J9" s="2" t="s">
        <v>191</v>
      </c>
      <c r="K9" s="3">
        <v>22</v>
      </c>
      <c r="L9" s="4">
        <v>2</v>
      </c>
      <c r="M9" s="5" t="s">
        <v>191</v>
      </c>
      <c r="N9" s="6">
        <v>23</v>
      </c>
      <c r="O9" s="7">
        <v>3</v>
      </c>
      <c r="P9" s="8" t="s">
        <v>191</v>
      </c>
      <c r="Q9" s="9">
        <v>20</v>
      </c>
      <c r="S9" s="10" t="str">
        <f t="shared" si="0"/>
        <v/>
      </c>
      <c r="T9" s="12">
        <f t="shared" si="1"/>
        <v>65</v>
      </c>
      <c r="U9" s="23">
        <f t="shared" si="2"/>
        <v>3</v>
      </c>
      <c r="V9" s="10" t="s">
        <v>1146</v>
      </c>
      <c r="W9" s="10">
        <f>SUM(I9,L9,O9)</f>
        <v>9</v>
      </c>
      <c r="AA9" s="10">
        <f>SUM(T9,T11,T10,T12,-AD9)</f>
        <v>199</v>
      </c>
      <c r="AD9" s="10">
        <f>MIN(T9:T12)</f>
        <v>0</v>
      </c>
    </row>
    <row r="10" spans="1:33" ht="15.75" x14ac:dyDescent="0.25">
      <c r="A10" s="10" t="s">
        <v>474</v>
      </c>
      <c r="B10" s="10" t="s">
        <v>1104</v>
      </c>
      <c r="D10" s="10" t="s">
        <v>939</v>
      </c>
      <c r="H10" s="10" t="s">
        <v>940</v>
      </c>
      <c r="S10" s="10" t="str">
        <f t="shared" si="0"/>
        <v/>
      </c>
      <c r="T10" s="12">
        <f t="shared" si="1"/>
        <v>0</v>
      </c>
      <c r="U10" s="23">
        <f t="shared" si="2"/>
        <v>0</v>
      </c>
      <c r="W10" s="10">
        <f>SUM(I10,L10,O10)</f>
        <v>0</v>
      </c>
    </row>
    <row r="11" spans="1:33" ht="15.75" x14ac:dyDescent="0.25">
      <c r="A11" s="10" t="s">
        <v>475</v>
      </c>
      <c r="B11" s="10" t="s">
        <v>941</v>
      </c>
      <c r="D11" s="10" t="s">
        <v>942</v>
      </c>
      <c r="H11" s="10" t="s">
        <v>943</v>
      </c>
      <c r="I11" s="13">
        <v>1</v>
      </c>
      <c r="J11" s="2" t="s">
        <v>191</v>
      </c>
      <c r="K11" s="3">
        <v>24</v>
      </c>
      <c r="L11" s="4">
        <v>1</v>
      </c>
      <c r="M11" s="5" t="s">
        <v>191</v>
      </c>
      <c r="N11" s="6">
        <v>24</v>
      </c>
      <c r="O11" s="7">
        <v>1</v>
      </c>
      <c r="P11" s="8" t="s">
        <v>191</v>
      </c>
      <c r="Q11" s="9">
        <v>25</v>
      </c>
      <c r="R11" s="10" t="s">
        <v>207</v>
      </c>
      <c r="S11" s="10">
        <f t="shared" si="0"/>
        <v>-7</v>
      </c>
      <c r="T11" s="12">
        <f t="shared" si="1"/>
        <v>66</v>
      </c>
      <c r="U11" s="23">
        <f t="shared" si="2"/>
        <v>3</v>
      </c>
      <c r="V11" s="10" t="s">
        <v>1146</v>
      </c>
      <c r="W11" s="10">
        <f>SUM(I11,L11,O11)</f>
        <v>3</v>
      </c>
      <c r="X11" s="10" t="s">
        <v>1148</v>
      </c>
    </row>
    <row r="12" spans="1:33" ht="15.75" x14ac:dyDescent="0.25">
      <c r="A12" s="10" t="s">
        <v>476</v>
      </c>
      <c r="B12" s="10" t="s">
        <v>944</v>
      </c>
      <c r="D12" s="10" t="s">
        <v>945</v>
      </c>
      <c r="H12" s="10" t="s">
        <v>946</v>
      </c>
      <c r="I12" s="13">
        <v>3</v>
      </c>
      <c r="J12" s="2" t="s">
        <v>191</v>
      </c>
      <c r="K12" s="3">
        <v>21</v>
      </c>
      <c r="L12" s="4">
        <v>2</v>
      </c>
      <c r="M12" s="5" t="s">
        <v>191</v>
      </c>
      <c r="N12" s="6">
        <v>25</v>
      </c>
      <c r="O12" s="7">
        <v>4</v>
      </c>
      <c r="P12" s="8" t="s">
        <v>191</v>
      </c>
      <c r="Q12" s="9">
        <v>22</v>
      </c>
      <c r="S12" s="10" t="str">
        <f t="shared" si="0"/>
        <v/>
      </c>
      <c r="T12" s="12">
        <f t="shared" si="1"/>
        <v>68</v>
      </c>
      <c r="U12" s="23">
        <f t="shared" si="2"/>
        <v>3</v>
      </c>
      <c r="V12" s="10" t="s">
        <v>1146</v>
      </c>
      <c r="W12" s="10">
        <f>SUM(I12,L12,O12)</f>
        <v>9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477</v>
      </c>
      <c r="B14" s="10" t="s">
        <v>947</v>
      </c>
      <c r="D14" s="10" t="s">
        <v>948</v>
      </c>
      <c r="H14" s="10" t="s">
        <v>1128</v>
      </c>
      <c r="I14" s="13">
        <v>1</v>
      </c>
      <c r="J14" s="2" t="s">
        <v>191</v>
      </c>
      <c r="K14" s="3">
        <v>21</v>
      </c>
      <c r="L14" s="4">
        <v>4</v>
      </c>
      <c r="M14" s="5" t="s">
        <v>191</v>
      </c>
      <c r="N14" s="6">
        <v>24</v>
      </c>
      <c r="O14" s="7">
        <v>4</v>
      </c>
      <c r="P14" s="8" t="s">
        <v>191</v>
      </c>
      <c r="Q14" s="9">
        <v>21</v>
      </c>
      <c r="S14" s="10" t="str">
        <f t="shared" si="0"/>
        <v/>
      </c>
      <c r="T14" s="12">
        <f t="shared" si="1"/>
        <v>66</v>
      </c>
      <c r="U14" s="23">
        <f t="shared" si="2"/>
        <v>3</v>
      </c>
      <c r="V14" s="10" t="s">
        <v>1146</v>
      </c>
      <c r="W14" s="10">
        <f>SUM(I14,L14,O14)</f>
        <v>9</v>
      </c>
      <c r="AA14" s="10">
        <f>SUM(T14,T16,T15,T17,-AD14)</f>
        <v>66</v>
      </c>
      <c r="AD14" s="10">
        <f>MIN(T14:T17)</f>
        <v>0</v>
      </c>
    </row>
    <row r="15" spans="1:33" ht="15.75" x14ac:dyDescent="0.25">
      <c r="A15" s="10" t="s">
        <v>478</v>
      </c>
      <c r="B15" s="10" t="s">
        <v>949</v>
      </c>
      <c r="D15" s="10" t="s">
        <v>950</v>
      </c>
      <c r="F15" s="10" t="s">
        <v>951</v>
      </c>
      <c r="H15" s="10" t="s">
        <v>1133</v>
      </c>
      <c r="S15" s="10" t="str">
        <f t="shared" si="0"/>
        <v/>
      </c>
      <c r="T15" s="12">
        <f t="shared" si="1"/>
        <v>0</v>
      </c>
      <c r="U15" s="23">
        <f t="shared" si="2"/>
        <v>0</v>
      </c>
      <c r="W15" s="10">
        <f>SUM(I15,L15,O15)</f>
        <v>0</v>
      </c>
    </row>
    <row r="16" spans="1:33" ht="15.75" x14ac:dyDescent="0.25">
      <c r="A16" s="10" t="s">
        <v>479</v>
      </c>
      <c r="B16" s="10" t="s">
        <v>952</v>
      </c>
      <c r="D16" s="10" t="s">
        <v>953</v>
      </c>
      <c r="H16" s="10" t="s">
        <v>1133</v>
      </c>
      <c r="S16" s="10" t="str">
        <f t="shared" si="0"/>
        <v/>
      </c>
      <c r="T16" s="12">
        <f t="shared" si="1"/>
        <v>0</v>
      </c>
      <c r="U16" s="23">
        <f t="shared" si="2"/>
        <v>0</v>
      </c>
      <c r="W16" s="10">
        <f>SUM(I16,L16,O16)</f>
        <v>0</v>
      </c>
    </row>
    <row r="17" spans="1:30" ht="15.75" x14ac:dyDescent="0.25">
      <c r="A17" s="10" t="s">
        <v>480</v>
      </c>
      <c r="B17" s="10" t="s">
        <v>954</v>
      </c>
      <c r="D17" s="10" t="s">
        <v>955</v>
      </c>
      <c r="F17" s="10" t="s">
        <v>956</v>
      </c>
      <c r="H17" s="10" t="s">
        <v>1133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481</v>
      </c>
      <c r="B19" s="10" t="s">
        <v>957</v>
      </c>
      <c r="D19" s="10" t="s">
        <v>958</v>
      </c>
      <c r="H19" s="10" t="s">
        <v>1132</v>
      </c>
      <c r="I19" s="13">
        <v>3</v>
      </c>
      <c r="J19" s="2" t="s">
        <v>179</v>
      </c>
      <c r="K19" s="3">
        <v>20</v>
      </c>
      <c r="L19" s="4">
        <v>3</v>
      </c>
      <c r="M19" s="5" t="s">
        <v>191</v>
      </c>
      <c r="N19" s="6">
        <v>25</v>
      </c>
      <c r="O19" s="7">
        <v>3</v>
      </c>
      <c r="P19" s="8" t="s">
        <v>191</v>
      </c>
      <c r="Q19" s="9">
        <v>23</v>
      </c>
      <c r="S19" s="10" t="str">
        <f t="shared" si="0"/>
        <v/>
      </c>
      <c r="T19" s="12">
        <f t="shared" si="1"/>
        <v>68</v>
      </c>
      <c r="U19" s="23">
        <f t="shared" si="2"/>
        <v>2</v>
      </c>
      <c r="V19" s="10" t="s">
        <v>1146</v>
      </c>
      <c r="W19" s="10">
        <f>SUM(I19,L19,O19)</f>
        <v>9</v>
      </c>
      <c r="AA19" s="10">
        <f>SUM(T19,T21,T20,T22,-AD19)</f>
        <v>134</v>
      </c>
      <c r="AD19" s="10">
        <f>MIN(T19:T22)</f>
        <v>0</v>
      </c>
    </row>
    <row r="20" spans="1:30" ht="15.75" x14ac:dyDescent="0.25">
      <c r="A20" s="10" t="s">
        <v>482</v>
      </c>
      <c r="B20" s="10" t="s">
        <v>959</v>
      </c>
      <c r="D20" s="10" t="s">
        <v>960</v>
      </c>
      <c r="F20" s="10" t="s">
        <v>961</v>
      </c>
      <c r="H20" s="10" t="s">
        <v>1127</v>
      </c>
      <c r="I20" s="13">
        <v>2</v>
      </c>
      <c r="J20" s="2" t="s">
        <v>191</v>
      </c>
      <c r="K20" s="3">
        <v>21</v>
      </c>
      <c r="L20" s="4">
        <v>4</v>
      </c>
      <c r="M20" s="5" t="s">
        <v>191</v>
      </c>
      <c r="N20" s="6">
        <v>23</v>
      </c>
      <c r="O20" s="7">
        <v>3</v>
      </c>
      <c r="P20" s="8" t="s">
        <v>191</v>
      </c>
      <c r="Q20" s="9">
        <v>22</v>
      </c>
      <c r="S20" s="10" t="str">
        <f t="shared" si="0"/>
        <v/>
      </c>
      <c r="T20" s="12">
        <f t="shared" si="1"/>
        <v>66</v>
      </c>
      <c r="U20" s="23">
        <f t="shared" si="2"/>
        <v>3</v>
      </c>
      <c r="V20" s="10" t="s">
        <v>1146</v>
      </c>
      <c r="W20" s="10">
        <f>SUM(I20,L20,O20)</f>
        <v>9</v>
      </c>
    </row>
    <row r="21" spans="1:30" ht="15.75" x14ac:dyDescent="0.25">
      <c r="A21" s="10" t="s">
        <v>483</v>
      </c>
      <c r="S21" s="10" t="str">
        <f t="shared" si="0"/>
        <v/>
      </c>
      <c r="T21" s="12">
        <f t="shared" si="1"/>
        <v>0</v>
      </c>
      <c r="U21" s="23">
        <f t="shared" si="2"/>
        <v>0</v>
      </c>
      <c r="W21" s="10">
        <f>SUM(I21,L21,O21)</f>
        <v>0</v>
      </c>
    </row>
    <row r="22" spans="1:30" ht="15.75" x14ac:dyDescent="0.25">
      <c r="A22" s="10" t="s">
        <v>484</v>
      </c>
      <c r="S22" s="10" t="str">
        <f t="shared" si="0"/>
        <v/>
      </c>
      <c r="T22" s="12">
        <f t="shared" si="1"/>
        <v>0</v>
      </c>
      <c r="U22" s="23">
        <f t="shared" si="2"/>
        <v>0</v>
      </c>
      <c r="W22" s="10">
        <f>SUM(I22,L22,O22)</f>
        <v>0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485</v>
      </c>
      <c r="B24" s="10" t="s">
        <v>962</v>
      </c>
      <c r="D24" s="10" t="s">
        <v>963</v>
      </c>
      <c r="H24" s="10" t="s">
        <v>1126</v>
      </c>
      <c r="I24" s="13">
        <v>4</v>
      </c>
      <c r="J24" s="2" t="s">
        <v>179</v>
      </c>
      <c r="K24" s="3">
        <v>17</v>
      </c>
      <c r="L24" s="4">
        <v>3</v>
      </c>
      <c r="M24" s="5" t="s">
        <v>191</v>
      </c>
      <c r="N24" s="6">
        <v>23</v>
      </c>
      <c r="O24" s="7">
        <v>4</v>
      </c>
      <c r="P24" s="8" t="s">
        <v>179</v>
      </c>
      <c r="Q24" s="9">
        <v>18</v>
      </c>
      <c r="S24" s="10" t="str">
        <f t="shared" si="0"/>
        <v/>
      </c>
      <c r="T24" s="12">
        <f t="shared" si="1"/>
        <v>58</v>
      </c>
      <c r="U24" s="23">
        <f t="shared" si="2"/>
        <v>1</v>
      </c>
      <c r="W24" s="10">
        <f>SUM(I24,L24,O24)</f>
        <v>11</v>
      </c>
      <c r="AA24" s="10">
        <f>SUM(T24,T26,T25,T27,-AD24)</f>
        <v>122</v>
      </c>
      <c r="AD24" s="10">
        <f>MIN(T24:T27)</f>
        <v>0</v>
      </c>
    </row>
    <row r="25" spans="1:30" ht="15.75" x14ac:dyDescent="0.25">
      <c r="A25" s="10" t="s">
        <v>486</v>
      </c>
      <c r="B25" s="10" t="s">
        <v>964</v>
      </c>
      <c r="D25" s="10" t="s">
        <v>965</v>
      </c>
      <c r="H25" s="10" t="s">
        <v>943</v>
      </c>
      <c r="I25" s="13">
        <v>1</v>
      </c>
      <c r="J25" s="2" t="s">
        <v>191</v>
      </c>
      <c r="K25" s="3">
        <v>21</v>
      </c>
      <c r="L25" s="4">
        <v>4</v>
      </c>
      <c r="M25" s="5" t="s">
        <v>191</v>
      </c>
      <c r="N25" s="6">
        <v>24</v>
      </c>
      <c r="O25" s="7">
        <v>4</v>
      </c>
      <c r="P25" s="8" t="s">
        <v>179</v>
      </c>
      <c r="Q25" s="9">
        <v>19</v>
      </c>
      <c r="S25" s="10" t="str">
        <f t="shared" si="0"/>
        <v/>
      </c>
      <c r="T25" s="12">
        <f t="shared" si="1"/>
        <v>64</v>
      </c>
      <c r="U25" s="23">
        <f t="shared" si="2"/>
        <v>2</v>
      </c>
      <c r="W25" s="10">
        <f>SUM(I25,L25,O25)</f>
        <v>9</v>
      </c>
    </row>
    <row r="26" spans="1:30" ht="15.75" x14ac:dyDescent="0.25">
      <c r="A26" s="10" t="s">
        <v>487</v>
      </c>
      <c r="S26" s="10" t="str">
        <f t="shared" si="0"/>
        <v/>
      </c>
      <c r="T26" s="12">
        <f t="shared" si="1"/>
        <v>0</v>
      </c>
      <c r="U26" s="23">
        <f t="shared" si="2"/>
        <v>0</v>
      </c>
      <c r="W26" s="10">
        <f>SUM(I26,L26,O26)</f>
        <v>0</v>
      </c>
    </row>
    <row r="27" spans="1:30" ht="15.75" x14ac:dyDescent="0.25">
      <c r="A27" s="10" t="s">
        <v>488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489</v>
      </c>
      <c r="B29" s="10" t="s">
        <v>966</v>
      </c>
      <c r="D29" s="10" t="s">
        <v>967</v>
      </c>
      <c r="H29" s="10" t="s">
        <v>1133</v>
      </c>
      <c r="S29" s="10" t="str">
        <f t="shared" si="0"/>
        <v/>
      </c>
      <c r="T29" s="12">
        <f t="shared" si="1"/>
        <v>0</v>
      </c>
      <c r="U29" s="23">
        <f t="shared" si="2"/>
        <v>0</v>
      </c>
      <c r="W29" s="10">
        <f>SUM(I29,L29,O29)</f>
        <v>0</v>
      </c>
      <c r="AA29" s="10">
        <f>SUM(T29,T31,T30,T32,-AD29)</f>
        <v>0</v>
      </c>
      <c r="AD29" s="10">
        <f>MIN(T29:T32)</f>
        <v>0</v>
      </c>
    </row>
    <row r="30" spans="1:30" ht="15.75" x14ac:dyDescent="0.25">
      <c r="A30" s="10" t="s">
        <v>490</v>
      </c>
      <c r="S30" s="10" t="str">
        <f t="shared" si="0"/>
        <v/>
      </c>
      <c r="T30" s="12">
        <f t="shared" si="1"/>
        <v>0</v>
      </c>
      <c r="U30" s="23">
        <f t="shared" si="2"/>
        <v>0</v>
      </c>
      <c r="W30" s="10">
        <f>SUM(I30,L30,O30)</f>
        <v>0</v>
      </c>
    </row>
    <row r="31" spans="1:30" ht="15.75" x14ac:dyDescent="0.25">
      <c r="A31" s="10" t="s">
        <v>491</v>
      </c>
      <c r="S31" s="10" t="str">
        <f t="shared" si="0"/>
        <v/>
      </c>
      <c r="T31" s="12">
        <f t="shared" si="1"/>
        <v>0</v>
      </c>
      <c r="U31" s="23">
        <f t="shared" si="2"/>
        <v>0</v>
      </c>
      <c r="W31" s="10">
        <f>SUM(I31,L31,O31)</f>
        <v>0</v>
      </c>
    </row>
    <row r="32" spans="1:30" ht="15.75" x14ac:dyDescent="0.25">
      <c r="A32" s="10" t="s">
        <v>492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493</v>
      </c>
      <c r="B34" s="10" t="s">
        <v>968</v>
      </c>
      <c r="D34" s="10" t="s">
        <v>969</v>
      </c>
      <c r="H34" s="10" t="s">
        <v>970</v>
      </c>
      <c r="I34" s="13">
        <v>2</v>
      </c>
      <c r="J34" s="2" t="s">
        <v>191</v>
      </c>
      <c r="K34" s="3">
        <v>23</v>
      </c>
      <c r="L34" s="4">
        <v>2</v>
      </c>
      <c r="M34" s="5" t="s">
        <v>191</v>
      </c>
      <c r="N34" s="6">
        <v>24</v>
      </c>
      <c r="O34" s="7">
        <v>1</v>
      </c>
      <c r="P34" s="8" t="s">
        <v>191</v>
      </c>
      <c r="Q34" s="9">
        <v>25</v>
      </c>
      <c r="S34" s="10" t="str">
        <f t="shared" si="0"/>
        <v/>
      </c>
      <c r="T34" s="12">
        <f t="shared" si="1"/>
        <v>72</v>
      </c>
      <c r="U34" s="23">
        <f t="shared" si="2"/>
        <v>3</v>
      </c>
      <c r="V34" s="10" t="s">
        <v>1146</v>
      </c>
      <c r="W34" s="10">
        <f>SUM(I34,L34,O34)</f>
        <v>5</v>
      </c>
      <c r="X34" s="10" t="s">
        <v>1147</v>
      </c>
      <c r="AA34" s="10">
        <f>SUM(T34,T36,T35,T37,-AD34)</f>
        <v>72</v>
      </c>
      <c r="AD34" s="10">
        <f>MIN(T34:T37)</f>
        <v>0</v>
      </c>
    </row>
    <row r="35" spans="1:30" ht="15.75" x14ac:dyDescent="0.25">
      <c r="A35" s="10" t="s">
        <v>494</v>
      </c>
      <c r="S35" s="10" t="str">
        <f t="shared" si="0"/>
        <v/>
      </c>
      <c r="T35" s="12">
        <f t="shared" si="1"/>
        <v>0</v>
      </c>
      <c r="U35" s="23">
        <f t="shared" si="2"/>
        <v>0</v>
      </c>
      <c r="W35" s="10">
        <f>SUM(I35,L35,O35)</f>
        <v>0</v>
      </c>
    </row>
    <row r="36" spans="1:30" ht="15.75" x14ac:dyDescent="0.25">
      <c r="A36" s="10" t="s">
        <v>495</v>
      </c>
      <c r="S36" s="10" t="str">
        <f t="shared" si="0"/>
        <v/>
      </c>
      <c r="T36" s="12">
        <f t="shared" si="1"/>
        <v>0</v>
      </c>
      <c r="U36" s="23">
        <f t="shared" si="2"/>
        <v>0</v>
      </c>
      <c r="W36" s="10">
        <f>SUM(I36,L36,O36)</f>
        <v>0</v>
      </c>
    </row>
    <row r="37" spans="1:30" ht="15.75" x14ac:dyDescent="0.25">
      <c r="A37" s="10" t="s">
        <v>496</v>
      </c>
      <c r="S37" s="10" t="str">
        <f t="shared" si="0"/>
        <v/>
      </c>
      <c r="T37" s="12">
        <f t="shared" si="1"/>
        <v>0</v>
      </c>
      <c r="U37" s="23">
        <f t="shared" si="2"/>
        <v>0</v>
      </c>
      <c r="W37" s="10">
        <f>SUM(I37,L37,O37)</f>
        <v>0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497</v>
      </c>
      <c r="S39" s="10" t="str">
        <f t="shared" si="0"/>
        <v/>
      </c>
      <c r="T39" s="12">
        <f t="shared" si="1"/>
        <v>0</v>
      </c>
      <c r="U39" s="23">
        <f t="shared" si="2"/>
        <v>0</v>
      </c>
      <c r="W39" s="10">
        <f>SUM(I39,L39,O39)</f>
        <v>0</v>
      </c>
      <c r="AA39" s="10">
        <f>SUM(T39,T41,T40,T42,-AD39)</f>
        <v>63</v>
      </c>
      <c r="AD39" s="10">
        <f>MIN(T39:T42)</f>
        <v>0</v>
      </c>
    </row>
    <row r="40" spans="1:30" ht="15.75" x14ac:dyDescent="0.25">
      <c r="A40" s="10" t="s">
        <v>498</v>
      </c>
      <c r="B40" s="10" t="s">
        <v>972</v>
      </c>
      <c r="D40" s="10" t="s">
        <v>973</v>
      </c>
      <c r="H40" s="10" t="s">
        <v>1131</v>
      </c>
      <c r="I40" s="13">
        <v>4</v>
      </c>
      <c r="J40" s="2" t="s">
        <v>179</v>
      </c>
      <c r="K40" s="3">
        <v>19</v>
      </c>
      <c r="L40" s="4">
        <v>1</v>
      </c>
      <c r="M40" s="5" t="s">
        <v>191</v>
      </c>
      <c r="N40" s="6">
        <v>25</v>
      </c>
      <c r="O40" s="7">
        <v>4</v>
      </c>
      <c r="P40" s="8" t="s">
        <v>179</v>
      </c>
      <c r="Q40" s="9">
        <v>19</v>
      </c>
      <c r="S40" s="10" t="str">
        <f t="shared" si="0"/>
        <v/>
      </c>
      <c r="T40" s="12">
        <f t="shared" si="1"/>
        <v>63</v>
      </c>
      <c r="U40" s="23">
        <f t="shared" si="2"/>
        <v>1</v>
      </c>
      <c r="W40" s="10">
        <f>SUM(I40,L40,O40)</f>
        <v>9</v>
      </c>
    </row>
    <row r="41" spans="1:30" ht="15.75" x14ac:dyDescent="0.25">
      <c r="A41" s="10" t="s">
        <v>499</v>
      </c>
      <c r="S41" s="10" t="str">
        <f t="shared" si="0"/>
        <v/>
      </c>
      <c r="T41" s="12">
        <f t="shared" si="1"/>
        <v>0</v>
      </c>
      <c r="U41" s="23">
        <f t="shared" si="2"/>
        <v>0</v>
      </c>
      <c r="W41" s="10">
        <f>SUM(I41,L41,O41)</f>
        <v>0</v>
      </c>
    </row>
    <row r="42" spans="1:30" ht="15.75" x14ac:dyDescent="0.25">
      <c r="A42" s="10" t="s">
        <v>500</v>
      </c>
      <c r="S42" s="10" t="str">
        <f t="shared" si="0"/>
        <v/>
      </c>
      <c r="T42" s="12">
        <f t="shared" si="1"/>
        <v>0</v>
      </c>
      <c r="U42" s="23">
        <f t="shared" si="2"/>
        <v>0</v>
      </c>
      <c r="W42" s="10">
        <f>SUM(I42,L42,O42)</f>
        <v>0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501</v>
      </c>
      <c r="S44" s="10" t="str">
        <f t="shared" si="0"/>
        <v/>
      </c>
      <c r="T44" s="12">
        <f t="shared" si="1"/>
        <v>0</v>
      </c>
      <c r="U44" s="23">
        <f t="shared" si="2"/>
        <v>0</v>
      </c>
      <c r="W44" s="10">
        <f>SUM(I44,L44,O44)</f>
        <v>0</v>
      </c>
      <c r="AA44" s="10">
        <f>SUM(T44,T46,T45,T47,-AD44)</f>
        <v>0</v>
      </c>
      <c r="AD44" s="10">
        <f>MIN(T44:T47)</f>
        <v>0</v>
      </c>
    </row>
    <row r="45" spans="1:30" ht="15.75" x14ac:dyDescent="0.25">
      <c r="A45" s="10" t="s">
        <v>502</v>
      </c>
      <c r="S45" s="10" t="str">
        <f t="shared" si="0"/>
        <v/>
      </c>
      <c r="T45" s="12">
        <f t="shared" si="1"/>
        <v>0</v>
      </c>
      <c r="U45" s="23">
        <f t="shared" si="2"/>
        <v>0</v>
      </c>
      <c r="W45" s="10">
        <f>SUM(I45,L45,O45)</f>
        <v>0</v>
      </c>
    </row>
    <row r="46" spans="1:30" ht="15.75" x14ac:dyDescent="0.25">
      <c r="A46" s="10" t="s">
        <v>503</v>
      </c>
      <c r="S46" s="10" t="str">
        <f t="shared" si="0"/>
        <v/>
      </c>
      <c r="T46" s="12">
        <f t="shared" si="1"/>
        <v>0</v>
      </c>
      <c r="U46" s="23">
        <f t="shared" si="2"/>
        <v>0</v>
      </c>
      <c r="W46" s="10">
        <f>SUM(I46,L46,O46)</f>
        <v>0</v>
      </c>
    </row>
    <row r="47" spans="1:30" ht="15.75" x14ac:dyDescent="0.25">
      <c r="A47" s="10" t="s">
        <v>504</v>
      </c>
      <c r="S47" s="10" t="str">
        <f t="shared" si="0"/>
        <v/>
      </c>
      <c r="T47" s="12">
        <f t="shared" si="1"/>
        <v>0</v>
      </c>
      <c r="U47" s="23">
        <f t="shared" si="2"/>
        <v>0</v>
      </c>
      <c r="W47" s="10">
        <f>SUM(I47,L47,O47)</f>
        <v>0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505</v>
      </c>
      <c r="B49" s="10" t="s">
        <v>974</v>
      </c>
      <c r="D49" s="10" t="s">
        <v>975</v>
      </c>
      <c r="F49" s="10" t="s">
        <v>976</v>
      </c>
      <c r="H49" s="10" t="s">
        <v>1130</v>
      </c>
      <c r="I49" s="13">
        <v>4</v>
      </c>
      <c r="J49" s="2" t="s">
        <v>179</v>
      </c>
      <c r="K49" s="3">
        <v>18</v>
      </c>
      <c r="L49" s="4">
        <v>3</v>
      </c>
      <c r="M49" s="5" t="s">
        <v>191</v>
      </c>
      <c r="N49" s="6">
        <v>21</v>
      </c>
      <c r="O49" s="7">
        <v>2</v>
      </c>
      <c r="P49" s="8" t="s">
        <v>191</v>
      </c>
      <c r="Q49" s="9">
        <v>25</v>
      </c>
      <c r="S49" s="10" t="str">
        <f t="shared" si="0"/>
        <v/>
      </c>
      <c r="T49" s="12">
        <f t="shared" si="1"/>
        <v>64</v>
      </c>
      <c r="U49" s="23">
        <f t="shared" si="2"/>
        <v>2</v>
      </c>
      <c r="W49" s="10">
        <f>SUM(I49,L49,O49)</f>
        <v>9</v>
      </c>
      <c r="AA49" s="10">
        <f>SUM(T49,T51,T50,T52,-AD49)</f>
        <v>64</v>
      </c>
      <c r="AD49" s="10">
        <f>MIN(T49:T52)</f>
        <v>0</v>
      </c>
    </row>
    <row r="50" spans="1:30" ht="15.75" x14ac:dyDescent="0.25">
      <c r="A50" s="10" t="s">
        <v>506</v>
      </c>
      <c r="S50" s="10" t="str">
        <f t="shared" si="0"/>
        <v/>
      </c>
      <c r="T50" s="12">
        <f t="shared" si="1"/>
        <v>0</v>
      </c>
      <c r="U50" s="23">
        <f t="shared" si="2"/>
        <v>0</v>
      </c>
      <c r="W50" s="10">
        <f>SUM(I50,L50,O50)</f>
        <v>0</v>
      </c>
    </row>
    <row r="51" spans="1:30" ht="15.75" x14ac:dyDescent="0.25">
      <c r="A51" s="10" t="s">
        <v>507</v>
      </c>
      <c r="S51" s="10" t="str">
        <f t="shared" si="0"/>
        <v/>
      </c>
      <c r="T51" s="12">
        <f t="shared" si="1"/>
        <v>0</v>
      </c>
      <c r="U51" s="23">
        <f t="shared" si="2"/>
        <v>0</v>
      </c>
      <c r="W51" s="10">
        <f>SUM(I51,L51,O51)</f>
        <v>0</v>
      </c>
    </row>
    <row r="52" spans="1:30" ht="15.75" x14ac:dyDescent="0.25">
      <c r="A52" s="10" t="s">
        <v>508</v>
      </c>
      <c r="S52" s="10" t="str">
        <f t="shared" si="0"/>
        <v/>
      </c>
      <c r="T52" s="12">
        <f t="shared" si="1"/>
        <v>0</v>
      </c>
      <c r="U52" s="23">
        <f t="shared" si="2"/>
        <v>0</v>
      </c>
      <c r="W52" s="10">
        <f>SUM(I52,L52,O52)</f>
        <v>0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509</v>
      </c>
      <c r="B54" s="10" t="s">
        <v>977</v>
      </c>
      <c r="D54" s="10" t="s">
        <v>978</v>
      </c>
      <c r="H54" s="10" t="s">
        <v>1129</v>
      </c>
      <c r="I54" s="13">
        <v>4</v>
      </c>
      <c r="J54" s="2" t="s">
        <v>191</v>
      </c>
      <c r="K54" s="3">
        <v>22</v>
      </c>
      <c r="L54" s="4">
        <v>1</v>
      </c>
      <c r="M54" s="5" t="s">
        <v>191</v>
      </c>
      <c r="N54" s="6">
        <v>25</v>
      </c>
      <c r="O54" s="7">
        <v>2</v>
      </c>
      <c r="P54" s="8" t="s">
        <v>191</v>
      </c>
      <c r="Q54" s="9">
        <v>20</v>
      </c>
      <c r="S54" s="10" t="str">
        <f t="shared" si="0"/>
        <v/>
      </c>
      <c r="T54" s="12">
        <f t="shared" si="1"/>
        <v>67</v>
      </c>
      <c r="U54" s="23">
        <f t="shared" si="2"/>
        <v>3</v>
      </c>
      <c r="V54" s="10" t="s">
        <v>1146</v>
      </c>
      <c r="W54" s="10">
        <f>SUM(I54,L54,O54)</f>
        <v>7</v>
      </c>
      <c r="X54" s="10" t="s">
        <v>1149</v>
      </c>
      <c r="AA54" s="10">
        <f>SUM(T54,T56,T55,T57,-AD54)</f>
        <v>67</v>
      </c>
      <c r="AD54" s="10">
        <f>MIN(T54:T57)</f>
        <v>0</v>
      </c>
    </row>
    <row r="55" spans="1:30" ht="15.75" x14ac:dyDescent="0.25">
      <c r="A55" s="10" t="s">
        <v>510</v>
      </c>
      <c r="S55" s="10" t="str">
        <f t="shared" si="0"/>
        <v/>
      </c>
      <c r="T55" s="12">
        <f t="shared" si="1"/>
        <v>0</v>
      </c>
      <c r="U55" s="23">
        <f t="shared" si="2"/>
        <v>0</v>
      </c>
      <c r="W55" s="10">
        <f>SUM(I55,L55,O55)</f>
        <v>0</v>
      </c>
    </row>
    <row r="56" spans="1:30" ht="15.75" x14ac:dyDescent="0.25">
      <c r="A56" s="10" t="s">
        <v>511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512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513</v>
      </c>
      <c r="S59" s="10" t="str">
        <f t="shared" si="0"/>
        <v/>
      </c>
      <c r="T59" s="12">
        <f t="shared" si="1"/>
        <v>0</v>
      </c>
      <c r="U59" s="23">
        <f t="shared" si="2"/>
        <v>0</v>
      </c>
      <c r="W59" s="10">
        <f>SUM(I59,L59,O59)</f>
        <v>0</v>
      </c>
      <c r="AA59" s="10">
        <f>SUM(T59,T61,T60,T62,-AD59)</f>
        <v>0</v>
      </c>
      <c r="AD59" s="10">
        <f>MIN(T59:T62)</f>
        <v>0</v>
      </c>
    </row>
    <row r="60" spans="1:30" ht="15.75" x14ac:dyDescent="0.25">
      <c r="A60" s="10" t="s">
        <v>514</v>
      </c>
      <c r="S60" s="10" t="str">
        <f t="shared" si="0"/>
        <v/>
      </c>
      <c r="T60" s="12">
        <f t="shared" si="1"/>
        <v>0</v>
      </c>
      <c r="U60" s="23">
        <f t="shared" si="2"/>
        <v>0</v>
      </c>
      <c r="W60" s="10">
        <f>SUM(I60,L60,O60)</f>
        <v>0</v>
      </c>
    </row>
    <row r="61" spans="1:30" ht="15.75" x14ac:dyDescent="0.25">
      <c r="A61" s="10" t="s">
        <v>515</v>
      </c>
      <c r="S61" s="10" t="str">
        <f t="shared" si="0"/>
        <v/>
      </c>
      <c r="T61" s="12">
        <f t="shared" si="1"/>
        <v>0</v>
      </c>
      <c r="U61" s="23">
        <f t="shared" si="2"/>
        <v>0</v>
      </c>
      <c r="W61" s="10">
        <f>SUM(I61,L61,O61)</f>
        <v>0</v>
      </c>
    </row>
    <row r="62" spans="1:30" ht="15.75" x14ac:dyDescent="0.25">
      <c r="A62" s="10" t="s">
        <v>516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24" customFormat="1" ht="15.75" x14ac:dyDescent="0.25">
      <c r="J63" s="25"/>
      <c r="K63" s="26"/>
      <c r="M63" s="25"/>
      <c r="N63" s="26"/>
      <c r="P63" s="25"/>
      <c r="Q63" s="26"/>
      <c r="T63" s="27"/>
      <c r="U63" s="28"/>
    </row>
    <row r="64" spans="1:30" ht="15.75" x14ac:dyDescent="0.25">
      <c r="A64" s="10" t="s">
        <v>517</v>
      </c>
      <c r="S64" s="10" t="str">
        <f t="shared" si="0"/>
        <v/>
      </c>
      <c r="T64" s="12">
        <f t="shared" si="1"/>
        <v>0</v>
      </c>
      <c r="U64" s="23">
        <f t="shared" si="2"/>
        <v>0</v>
      </c>
      <c r="W64" s="10">
        <f>SUM(I64,L64,O64)</f>
        <v>0</v>
      </c>
      <c r="AA64" s="10">
        <f>SUM(T64,T66,T65,T67,-AD64)</f>
        <v>0</v>
      </c>
      <c r="AD64" s="10">
        <f>MIN(T64:T67)</f>
        <v>0</v>
      </c>
    </row>
    <row r="65" spans="1:30" ht="15.75" x14ac:dyDescent="0.25">
      <c r="A65" s="10" t="s">
        <v>518</v>
      </c>
      <c r="S65" s="10" t="str">
        <f t="shared" si="0"/>
        <v/>
      </c>
      <c r="T65" s="12">
        <f t="shared" si="1"/>
        <v>0</v>
      </c>
      <c r="U65" s="23">
        <f t="shared" si="2"/>
        <v>0</v>
      </c>
      <c r="W65" s="10">
        <f>SUM(I65,L65,O65)</f>
        <v>0</v>
      </c>
    </row>
    <row r="66" spans="1:30" ht="15.75" x14ac:dyDescent="0.25">
      <c r="A66" s="10" t="s">
        <v>519</v>
      </c>
      <c r="S66" s="10" t="str">
        <f t="shared" si="0"/>
        <v/>
      </c>
      <c r="T66" s="12">
        <f t="shared" si="1"/>
        <v>0</v>
      </c>
      <c r="U66" s="23">
        <f t="shared" si="2"/>
        <v>0</v>
      </c>
      <c r="W66" s="10">
        <f>SUM(I66,L66,O66)</f>
        <v>0</v>
      </c>
    </row>
    <row r="67" spans="1:30" ht="15.75" x14ac:dyDescent="0.25">
      <c r="A67" s="10" t="s">
        <v>520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24" customFormat="1" ht="15.75" x14ac:dyDescent="0.25">
      <c r="J68" s="25"/>
      <c r="K68" s="26"/>
      <c r="M68" s="25"/>
      <c r="N68" s="26"/>
      <c r="P68" s="25"/>
      <c r="Q68" s="26"/>
      <c r="T68" s="27"/>
      <c r="U68" s="28"/>
    </row>
    <row r="69" spans="1:30" ht="15.75" x14ac:dyDescent="0.25">
      <c r="A69" s="10" t="s">
        <v>521</v>
      </c>
      <c r="S69" s="10" t="str">
        <f t="shared" ref="S69:S132" si="3">IF(R69="1violation",-7*1,IF(R69="2violations",-7*2,IF(R69="3violations",-7*3,IF(R69="",""))))</f>
        <v/>
      </c>
      <c r="T69" s="12">
        <f t="shared" ref="T69:T132" si="4">SUM(K69,N69,Q69,S69)</f>
        <v>0</v>
      </c>
      <c r="U69" s="23">
        <f t="shared" ref="U69:U132" si="5">IF(J69="S",1*1)+IF(M69="S",1*1)+IF(P69="S",1*1)</f>
        <v>0</v>
      </c>
      <c r="W69" s="10">
        <f>SUM(I69,L69,O69)</f>
        <v>0</v>
      </c>
      <c r="AA69" s="10">
        <f>SUM(T69,T71,T70,T72,-AD69)</f>
        <v>0</v>
      </c>
      <c r="AD69" s="10">
        <f>MIN(T69:T72)</f>
        <v>0</v>
      </c>
    </row>
    <row r="70" spans="1:30" ht="15.75" x14ac:dyDescent="0.25">
      <c r="A70" s="10" t="s">
        <v>522</v>
      </c>
      <c r="S70" s="10" t="str">
        <f t="shared" si="3"/>
        <v/>
      </c>
      <c r="T70" s="12">
        <f t="shared" si="4"/>
        <v>0</v>
      </c>
      <c r="U70" s="23">
        <f t="shared" si="5"/>
        <v>0</v>
      </c>
      <c r="W70" s="10">
        <f>SUM(I70,L70,O70)</f>
        <v>0</v>
      </c>
    </row>
    <row r="71" spans="1:30" ht="15.75" x14ac:dyDescent="0.25">
      <c r="A71" s="10" t="s">
        <v>523</v>
      </c>
      <c r="S71" s="10" t="str">
        <f t="shared" si="3"/>
        <v/>
      </c>
      <c r="T71" s="12">
        <f t="shared" si="4"/>
        <v>0</v>
      </c>
      <c r="U71" s="23">
        <f t="shared" si="5"/>
        <v>0</v>
      </c>
      <c r="W71" s="10">
        <f>SUM(I71,L71,O71)</f>
        <v>0</v>
      </c>
    </row>
    <row r="72" spans="1:30" ht="15.75" x14ac:dyDescent="0.25">
      <c r="A72" s="10" t="s">
        <v>524</v>
      </c>
      <c r="S72" s="10" t="str">
        <f t="shared" si="3"/>
        <v/>
      </c>
      <c r="T72" s="12">
        <f t="shared" si="4"/>
        <v>0</v>
      </c>
      <c r="U72" s="23">
        <f t="shared" si="5"/>
        <v>0</v>
      </c>
      <c r="W72" s="10">
        <f>SUM(I72,L72,O72)</f>
        <v>0</v>
      </c>
    </row>
    <row r="73" spans="1:30" s="24" customFormat="1" ht="15.75" x14ac:dyDescent="0.25">
      <c r="J73" s="25"/>
      <c r="K73" s="26"/>
      <c r="M73" s="25"/>
      <c r="N73" s="26"/>
      <c r="P73" s="25"/>
      <c r="Q73" s="26"/>
      <c r="T73" s="27"/>
      <c r="U73" s="28"/>
    </row>
    <row r="74" spans="1:30" ht="15.75" x14ac:dyDescent="0.25">
      <c r="A74" s="10" t="s">
        <v>525</v>
      </c>
      <c r="S74" s="10" t="str">
        <f t="shared" si="3"/>
        <v/>
      </c>
      <c r="T74" s="12">
        <f t="shared" si="4"/>
        <v>0</v>
      </c>
      <c r="U74" s="23">
        <f t="shared" si="5"/>
        <v>0</v>
      </c>
      <c r="W74" s="10">
        <f>SUM(I74,L74,O74)</f>
        <v>0</v>
      </c>
      <c r="AA74" s="10">
        <f>SUM(T74,T76,T75,T77,-AD74)</f>
        <v>0</v>
      </c>
      <c r="AD74" s="10">
        <f>MIN(T74:T77)</f>
        <v>0</v>
      </c>
    </row>
    <row r="75" spans="1:30" ht="15.75" x14ac:dyDescent="0.25">
      <c r="A75" s="10" t="s">
        <v>526</v>
      </c>
      <c r="S75" s="10" t="str">
        <f t="shared" si="3"/>
        <v/>
      </c>
      <c r="T75" s="12">
        <f t="shared" si="4"/>
        <v>0</v>
      </c>
      <c r="U75" s="23">
        <f t="shared" si="5"/>
        <v>0</v>
      </c>
      <c r="W75" s="10">
        <f>SUM(I75,L75,O75)</f>
        <v>0</v>
      </c>
    </row>
    <row r="76" spans="1:30" ht="15.75" x14ac:dyDescent="0.25">
      <c r="A76" s="10" t="s">
        <v>527</v>
      </c>
      <c r="S76" s="10" t="str">
        <f t="shared" si="3"/>
        <v/>
      </c>
      <c r="T76" s="12">
        <f t="shared" si="4"/>
        <v>0</v>
      </c>
      <c r="U76" s="23">
        <f t="shared" si="5"/>
        <v>0</v>
      </c>
      <c r="W76" s="10">
        <f>SUM(I76,L76,O76)</f>
        <v>0</v>
      </c>
    </row>
    <row r="77" spans="1:30" ht="15.75" x14ac:dyDescent="0.25">
      <c r="A77" s="10" t="s">
        <v>528</v>
      </c>
      <c r="S77" s="10" t="str">
        <f t="shared" si="3"/>
        <v/>
      </c>
      <c r="T77" s="12">
        <f t="shared" si="4"/>
        <v>0</v>
      </c>
      <c r="U77" s="23">
        <f t="shared" si="5"/>
        <v>0</v>
      </c>
      <c r="W77" s="10">
        <f>SUM(I77,L77,O77)</f>
        <v>0</v>
      </c>
    </row>
    <row r="78" spans="1:30" s="24" customFormat="1" ht="15.75" x14ac:dyDescent="0.25">
      <c r="J78" s="25"/>
      <c r="K78" s="26"/>
      <c r="M78" s="25"/>
      <c r="N78" s="26"/>
      <c r="P78" s="25"/>
      <c r="Q78" s="26"/>
      <c r="T78" s="27"/>
      <c r="U78" s="28"/>
    </row>
    <row r="79" spans="1:30" ht="15.75" x14ac:dyDescent="0.25">
      <c r="A79" s="10" t="s">
        <v>529</v>
      </c>
      <c r="S79" s="10" t="str">
        <f t="shared" si="3"/>
        <v/>
      </c>
      <c r="T79" s="12">
        <f t="shared" si="4"/>
        <v>0</v>
      </c>
      <c r="U79" s="23">
        <f t="shared" si="5"/>
        <v>0</v>
      </c>
      <c r="W79" s="10">
        <f>SUM(I79,L79,O79)</f>
        <v>0</v>
      </c>
      <c r="AA79" s="10">
        <f>SUM(T79,T81,T80,T82,-AD79)</f>
        <v>0</v>
      </c>
      <c r="AD79" s="10">
        <f>MIN(T79:T82)</f>
        <v>0</v>
      </c>
    </row>
    <row r="80" spans="1:30" ht="15.75" x14ac:dyDescent="0.25">
      <c r="A80" s="10" t="s">
        <v>530</v>
      </c>
      <c r="S80" s="10" t="str">
        <f t="shared" si="3"/>
        <v/>
      </c>
      <c r="T80" s="12">
        <f t="shared" si="4"/>
        <v>0</v>
      </c>
      <c r="U80" s="23">
        <f t="shared" si="5"/>
        <v>0</v>
      </c>
      <c r="W80" s="10">
        <f>SUM(I80,L80,O80)</f>
        <v>0</v>
      </c>
    </row>
    <row r="81" spans="1:30" ht="15.75" x14ac:dyDescent="0.25">
      <c r="A81" s="10" t="s">
        <v>531</v>
      </c>
      <c r="S81" s="10" t="str">
        <f t="shared" si="3"/>
        <v/>
      </c>
      <c r="T81" s="12">
        <f t="shared" si="4"/>
        <v>0</v>
      </c>
      <c r="U81" s="23">
        <f t="shared" si="5"/>
        <v>0</v>
      </c>
      <c r="W81" s="10">
        <f>SUM(I81,L81,O81)</f>
        <v>0</v>
      </c>
    </row>
    <row r="82" spans="1:30" ht="15.75" x14ac:dyDescent="0.25">
      <c r="A82" s="10" t="s">
        <v>532</v>
      </c>
      <c r="S82" s="10" t="str">
        <f t="shared" si="3"/>
        <v/>
      </c>
      <c r="T82" s="12">
        <f t="shared" si="4"/>
        <v>0</v>
      </c>
      <c r="U82" s="23">
        <f t="shared" si="5"/>
        <v>0</v>
      </c>
      <c r="W82" s="10">
        <f>SUM(I82,L82,O82)</f>
        <v>0</v>
      </c>
    </row>
    <row r="83" spans="1:30" s="24" customFormat="1" ht="15.75" x14ac:dyDescent="0.25">
      <c r="J83" s="25"/>
      <c r="K83" s="26"/>
      <c r="M83" s="25"/>
      <c r="N83" s="26"/>
      <c r="P83" s="25"/>
      <c r="Q83" s="26"/>
      <c r="T83" s="27"/>
      <c r="U83" s="28"/>
    </row>
    <row r="84" spans="1:30" ht="15.75" x14ac:dyDescent="0.25">
      <c r="A84" s="10" t="s">
        <v>533</v>
      </c>
      <c r="S84" s="10" t="str">
        <f t="shared" si="3"/>
        <v/>
      </c>
      <c r="T84" s="12">
        <f t="shared" si="4"/>
        <v>0</v>
      </c>
      <c r="U84" s="23">
        <f t="shared" si="5"/>
        <v>0</v>
      </c>
      <c r="W84" s="10">
        <f>SUM(I84,L84,O84)</f>
        <v>0</v>
      </c>
      <c r="AA84" s="10">
        <f>SUM(T84,T86,T85,T87,-AD84)</f>
        <v>0</v>
      </c>
      <c r="AD84" s="10">
        <f>MIN(T84:T87)</f>
        <v>0</v>
      </c>
    </row>
    <row r="85" spans="1:30" ht="15.75" x14ac:dyDescent="0.25">
      <c r="A85" s="10" t="s">
        <v>534</v>
      </c>
      <c r="S85" s="10" t="str">
        <f t="shared" si="3"/>
        <v/>
      </c>
      <c r="T85" s="12">
        <f t="shared" si="4"/>
        <v>0</v>
      </c>
      <c r="U85" s="23">
        <f t="shared" si="5"/>
        <v>0</v>
      </c>
      <c r="W85" s="10">
        <f>SUM(I85,L85,O85)</f>
        <v>0</v>
      </c>
    </row>
    <row r="86" spans="1:30" ht="15.75" x14ac:dyDescent="0.25">
      <c r="A86" s="10" t="s">
        <v>535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536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24" customFormat="1" ht="15.75" x14ac:dyDescent="0.25">
      <c r="J88" s="25"/>
      <c r="K88" s="26"/>
      <c r="M88" s="25"/>
      <c r="N88" s="26"/>
      <c r="P88" s="25"/>
      <c r="Q88" s="26"/>
      <c r="T88" s="27"/>
      <c r="U88" s="28"/>
    </row>
    <row r="89" spans="1:30" ht="15.75" x14ac:dyDescent="0.25">
      <c r="A89" s="10" t="s">
        <v>537</v>
      </c>
      <c r="S89" s="10" t="str">
        <f t="shared" si="3"/>
        <v/>
      </c>
      <c r="T89" s="12">
        <f t="shared" si="4"/>
        <v>0</v>
      </c>
      <c r="U89" s="23">
        <f t="shared" si="5"/>
        <v>0</v>
      </c>
      <c r="W89" s="10">
        <f>SUM(I89,L89,O89)</f>
        <v>0</v>
      </c>
      <c r="AA89" s="10">
        <f>SUM(T89,T91,T90,T92,-AD89)</f>
        <v>0</v>
      </c>
      <c r="AD89" s="10">
        <f>MIN(T89:T92)</f>
        <v>0</v>
      </c>
    </row>
    <row r="90" spans="1:30" ht="15.75" x14ac:dyDescent="0.25">
      <c r="A90" s="10" t="s">
        <v>538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539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540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24" customFormat="1" ht="15.75" x14ac:dyDescent="0.25">
      <c r="J93" s="25"/>
      <c r="K93" s="26"/>
      <c r="M93" s="25"/>
      <c r="N93" s="26"/>
      <c r="P93" s="25"/>
      <c r="Q93" s="26"/>
      <c r="T93" s="27"/>
      <c r="U93" s="28"/>
    </row>
    <row r="94" spans="1:30" ht="15.75" x14ac:dyDescent="0.25">
      <c r="A94" s="10" t="s">
        <v>541</v>
      </c>
      <c r="S94" s="10" t="str">
        <f t="shared" si="3"/>
        <v/>
      </c>
      <c r="T94" s="12">
        <f t="shared" si="4"/>
        <v>0</v>
      </c>
      <c r="U94" s="23">
        <f t="shared" si="5"/>
        <v>0</v>
      </c>
      <c r="W94" s="10">
        <f>SUM(I94,L94,O94)</f>
        <v>0</v>
      </c>
      <c r="AA94" s="10">
        <f>SUM(T94,T96,T95,T97,-AD94)</f>
        <v>0</v>
      </c>
      <c r="AD94" s="10">
        <f>MIN(T94:T97)</f>
        <v>0</v>
      </c>
    </row>
    <row r="95" spans="1:30" ht="15.75" x14ac:dyDescent="0.25">
      <c r="A95" s="10" t="s">
        <v>542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543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544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24" customFormat="1" ht="15.75" x14ac:dyDescent="0.25">
      <c r="J98" s="25"/>
      <c r="K98" s="26"/>
      <c r="M98" s="25"/>
      <c r="N98" s="26"/>
      <c r="P98" s="25"/>
      <c r="Q98" s="26"/>
      <c r="T98" s="27"/>
      <c r="U98" s="28"/>
    </row>
    <row r="99" spans="1:30" ht="15.75" x14ac:dyDescent="0.25">
      <c r="A99" s="10" t="s">
        <v>545</v>
      </c>
      <c r="S99" s="10" t="str">
        <f t="shared" si="3"/>
        <v/>
      </c>
      <c r="T99" s="12">
        <f t="shared" si="4"/>
        <v>0</v>
      </c>
      <c r="U99" s="23">
        <f t="shared" si="5"/>
        <v>0</v>
      </c>
      <c r="W99" s="10">
        <f>SUM(I99,L99,O99)</f>
        <v>0</v>
      </c>
      <c r="AA99" s="10">
        <f>SUM(T99,T101,T100,T102,-AD99)</f>
        <v>0</v>
      </c>
      <c r="AD99" s="10">
        <f>MIN(T99:T102)</f>
        <v>0</v>
      </c>
    </row>
    <row r="100" spans="1:30" ht="15.75" x14ac:dyDescent="0.25">
      <c r="A100" s="10" t="s">
        <v>546</v>
      </c>
      <c r="S100" s="10" t="str">
        <f t="shared" si="3"/>
        <v/>
      </c>
      <c r="T100" s="12">
        <f t="shared" si="4"/>
        <v>0</v>
      </c>
      <c r="U100" s="23">
        <f t="shared" si="5"/>
        <v>0</v>
      </c>
      <c r="W100" s="10">
        <f>SUM(I100,L100,O100)</f>
        <v>0</v>
      </c>
    </row>
    <row r="101" spans="1:30" ht="15.75" x14ac:dyDescent="0.25">
      <c r="A101" s="10" t="s">
        <v>547</v>
      </c>
      <c r="S101" s="10" t="str">
        <f t="shared" si="3"/>
        <v/>
      </c>
      <c r="T101" s="12">
        <f t="shared" si="4"/>
        <v>0</v>
      </c>
      <c r="U101" s="23">
        <f t="shared" si="5"/>
        <v>0</v>
      </c>
      <c r="W101" s="10">
        <f>SUM(I101,L101,O101)</f>
        <v>0</v>
      </c>
    </row>
    <row r="102" spans="1:30" ht="15.75" x14ac:dyDescent="0.25">
      <c r="A102" s="10" t="s">
        <v>548</v>
      </c>
      <c r="S102" s="10" t="str">
        <f t="shared" si="3"/>
        <v/>
      </c>
      <c r="T102" s="12">
        <f t="shared" si="4"/>
        <v>0</v>
      </c>
      <c r="U102" s="23">
        <f t="shared" si="5"/>
        <v>0</v>
      </c>
      <c r="W102" s="10">
        <f>SUM(I102,L102,O102)</f>
        <v>0</v>
      </c>
    </row>
    <row r="103" spans="1:30" s="24" customFormat="1" ht="15.75" x14ac:dyDescent="0.25">
      <c r="J103" s="25"/>
      <c r="K103" s="26"/>
      <c r="M103" s="25"/>
      <c r="N103" s="26"/>
      <c r="P103" s="25"/>
      <c r="Q103" s="26"/>
      <c r="T103" s="27"/>
      <c r="U103" s="28"/>
    </row>
    <row r="104" spans="1:30" ht="15.75" x14ac:dyDescent="0.25">
      <c r="A104" s="10" t="s">
        <v>549</v>
      </c>
      <c r="S104" s="10" t="str">
        <f t="shared" si="3"/>
        <v/>
      </c>
      <c r="T104" s="12">
        <f t="shared" si="4"/>
        <v>0</v>
      </c>
      <c r="U104" s="23">
        <f t="shared" si="5"/>
        <v>0</v>
      </c>
      <c r="W104" s="10">
        <f>SUM(I104,L104,O104)</f>
        <v>0</v>
      </c>
      <c r="AA104" s="10">
        <f>SUM(T104,T106,T105,T107,-AD104)</f>
        <v>0</v>
      </c>
      <c r="AD104" s="10">
        <f>MIN(T104:T107)</f>
        <v>0</v>
      </c>
    </row>
    <row r="105" spans="1:30" ht="15.75" x14ac:dyDescent="0.25">
      <c r="A105" s="10" t="s">
        <v>550</v>
      </c>
      <c r="S105" s="10" t="str">
        <f t="shared" si="3"/>
        <v/>
      </c>
      <c r="T105" s="12">
        <f t="shared" si="4"/>
        <v>0</v>
      </c>
      <c r="U105" s="23">
        <f t="shared" si="5"/>
        <v>0</v>
      </c>
      <c r="W105" s="10">
        <f>SUM(I105,L105,O105)</f>
        <v>0</v>
      </c>
    </row>
    <row r="106" spans="1:30" ht="15.75" x14ac:dyDescent="0.25">
      <c r="A106" s="10" t="s">
        <v>551</v>
      </c>
      <c r="S106" s="10" t="str">
        <f t="shared" si="3"/>
        <v/>
      </c>
      <c r="T106" s="12">
        <f t="shared" si="4"/>
        <v>0</v>
      </c>
      <c r="U106" s="23">
        <f t="shared" si="5"/>
        <v>0</v>
      </c>
      <c r="W106" s="10">
        <f>SUM(I106,L106,O106)</f>
        <v>0</v>
      </c>
    </row>
    <row r="107" spans="1:30" ht="15.75" x14ac:dyDescent="0.25">
      <c r="A107" s="10" t="s">
        <v>552</v>
      </c>
      <c r="S107" s="10" t="str">
        <f t="shared" si="3"/>
        <v/>
      </c>
      <c r="T107" s="12">
        <f t="shared" si="4"/>
        <v>0</v>
      </c>
      <c r="U107" s="23">
        <f t="shared" si="5"/>
        <v>0</v>
      </c>
      <c r="W107" s="10">
        <f>SUM(I107,L107,O107)</f>
        <v>0</v>
      </c>
    </row>
    <row r="108" spans="1:30" s="24" customFormat="1" ht="15.75" x14ac:dyDescent="0.25">
      <c r="J108" s="25"/>
      <c r="K108" s="26"/>
      <c r="M108" s="25"/>
      <c r="N108" s="26"/>
      <c r="P108" s="25"/>
      <c r="Q108" s="26"/>
      <c r="T108" s="27"/>
      <c r="U108" s="28"/>
    </row>
    <row r="109" spans="1:30" ht="15.75" x14ac:dyDescent="0.25">
      <c r="A109" s="10" t="s">
        <v>553</v>
      </c>
      <c r="S109" s="10" t="str">
        <f t="shared" si="3"/>
        <v/>
      </c>
      <c r="T109" s="12">
        <f t="shared" si="4"/>
        <v>0</v>
      </c>
      <c r="U109" s="23">
        <f t="shared" si="5"/>
        <v>0</v>
      </c>
      <c r="W109" s="10">
        <f>SUM(I109,L109,O109)</f>
        <v>0</v>
      </c>
      <c r="AA109" s="10">
        <f>SUM(T109,T111,T110,T112,-AD109)</f>
        <v>0</v>
      </c>
      <c r="AD109" s="10">
        <f>MIN(T109:T112)</f>
        <v>0</v>
      </c>
    </row>
    <row r="110" spans="1:30" ht="15.75" x14ac:dyDescent="0.25">
      <c r="A110" s="10" t="s">
        <v>554</v>
      </c>
      <c r="S110" s="10" t="str">
        <f t="shared" si="3"/>
        <v/>
      </c>
      <c r="T110" s="12">
        <f t="shared" si="4"/>
        <v>0</v>
      </c>
      <c r="U110" s="23">
        <f t="shared" si="5"/>
        <v>0</v>
      </c>
      <c r="W110" s="10">
        <f>SUM(I110,L110,O110)</f>
        <v>0</v>
      </c>
    </row>
    <row r="111" spans="1:30" ht="15.75" x14ac:dyDescent="0.25">
      <c r="A111" s="10" t="s">
        <v>555</v>
      </c>
      <c r="S111" s="10" t="str">
        <f t="shared" si="3"/>
        <v/>
      </c>
      <c r="T111" s="12">
        <f t="shared" si="4"/>
        <v>0</v>
      </c>
      <c r="U111" s="23">
        <f t="shared" si="5"/>
        <v>0</v>
      </c>
      <c r="W111" s="10">
        <f>SUM(I111,L111,O111)</f>
        <v>0</v>
      </c>
    </row>
    <row r="112" spans="1:30" ht="15.75" x14ac:dyDescent="0.25">
      <c r="A112" s="10" t="s">
        <v>556</v>
      </c>
      <c r="S112" s="10" t="str">
        <f t="shared" si="3"/>
        <v/>
      </c>
      <c r="T112" s="12">
        <f t="shared" si="4"/>
        <v>0</v>
      </c>
      <c r="U112" s="23">
        <f t="shared" si="5"/>
        <v>0</v>
      </c>
      <c r="W112" s="10">
        <f>SUM(I112,L112,O112)</f>
        <v>0</v>
      </c>
    </row>
    <row r="113" spans="1:30" s="24" customFormat="1" ht="15.75" x14ac:dyDescent="0.25">
      <c r="J113" s="25"/>
      <c r="K113" s="26"/>
      <c r="M113" s="25"/>
      <c r="N113" s="26"/>
      <c r="P113" s="25"/>
      <c r="Q113" s="26"/>
      <c r="T113" s="27"/>
      <c r="U113" s="28"/>
    </row>
    <row r="114" spans="1:30" ht="15.75" x14ac:dyDescent="0.25">
      <c r="A114" s="10" t="s">
        <v>557</v>
      </c>
      <c r="S114" s="10" t="str">
        <f t="shared" si="3"/>
        <v/>
      </c>
      <c r="T114" s="12">
        <f t="shared" si="4"/>
        <v>0</v>
      </c>
      <c r="U114" s="23">
        <f t="shared" si="5"/>
        <v>0</v>
      </c>
      <c r="W114" s="10">
        <f>SUM(I114,L114,O114)</f>
        <v>0</v>
      </c>
      <c r="AA114" s="10">
        <f>SUM(T114,T116,T115,T117,-AD114)</f>
        <v>0</v>
      </c>
      <c r="AD114" s="10">
        <f>MIN(T114:T117)</f>
        <v>0</v>
      </c>
    </row>
    <row r="115" spans="1:30" ht="15.75" x14ac:dyDescent="0.25">
      <c r="A115" s="10" t="s">
        <v>558</v>
      </c>
      <c r="S115" s="10" t="str">
        <f t="shared" si="3"/>
        <v/>
      </c>
      <c r="T115" s="12">
        <f t="shared" si="4"/>
        <v>0</v>
      </c>
      <c r="U115" s="23">
        <f t="shared" si="5"/>
        <v>0</v>
      </c>
      <c r="W115" s="10">
        <f>SUM(I115,L115,O115)</f>
        <v>0</v>
      </c>
    </row>
    <row r="116" spans="1:30" ht="15.75" x14ac:dyDescent="0.25">
      <c r="A116" s="10" t="s">
        <v>559</v>
      </c>
      <c r="S116" s="10" t="str">
        <f t="shared" si="3"/>
        <v/>
      </c>
      <c r="T116" s="12">
        <f t="shared" si="4"/>
        <v>0</v>
      </c>
      <c r="U116" s="23">
        <f t="shared" si="5"/>
        <v>0</v>
      </c>
      <c r="W116" s="10">
        <f>SUM(I116,L116,O116)</f>
        <v>0</v>
      </c>
    </row>
    <row r="117" spans="1:30" ht="15.75" x14ac:dyDescent="0.25">
      <c r="A117" s="10" t="s">
        <v>560</v>
      </c>
      <c r="S117" s="10" t="str">
        <f t="shared" si="3"/>
        <v/>
      </c>
      <c r="T117" s="12">
        <f t="shared" si="4"/>
        <v>0</v>
      </c>
      <c r="U117" s="23">
        <f t="shared" si="5"/>
        <v>0</v>
      </c>
      <c r="W117" s="10">
        <f>SUM(I117,L117,O117)</f>
        <v>0</v>
      </c>
    </row>
    <row r="118" spans="1:30" s="24" customFormat="1" ht="15.75" x14ac:dyDescent="0.25">
      <c r="J118" s="25"/>
      <c r="K118" s="26"/>
      <c r="M118" s="25"/>
      <c r="N118" s="26"/>
      <c r="P118" s="25"/>
      <c r="Q118" s="26"/>
      <c r="T118" s="27"/>
      <c r="U118" s="28"/>
    </row>
    <row r="119" spans="1:30" ht="15.75" x14ac:dyDescent="0.25">
      <c r="A119" s="10" t="s">
        <v>561</v>
      </c>
      <c r="S119" s="10" t="str">
        <f t="shared" si="3"/>
        <v/>
      </c>
      <c r="T119" s="12">
        <f t="shared" si="4"/>
        <v>0</v>
      </c>
      <c r="U119" s="23">
        <f t="shared" si="5"/>
        <v>0</v>
      </c>
      <c r="W119" s="10">
        <f>SUM(I119,L119,O119)</f>
        <v>0</v>
      </c>
      <c r="AA119" s="10">
        <f>SUM(T119,T121,T120,T122,-AD119)</f>
        <v>0</v>
      </c>
      <c r="AD119" s="10">
        <f>MIN(T119:T122)</f>
        <v>0</v>
      </c>
    </row>
    <row r="120" spans="1:30" ht="15.75" x14ac:dyDescent="0.25">
      <c r="A120" s="10" t="s">
        <v>562</v>
      </c>
      <c r="S120" s="10" t="str">
        <f t="shared" si="3"/>
        <v/>
      </c>
      <c r="T120" s="12">
        <f t="shared" si="4"/>
        <v>0</v>
      </c>
      <c r="U120" s="23">
        <f t="shared" si="5"/>
        <v>0</v>
      </c>
      <c r="W120" s="10">
        <f>SUM(I120,L120,O120)</f>
        <v>0</v>
      </c>
    </row>
    <row r="121" spans="1:30" ht="15.75" x14ac:dyDescent="0.25">
      <c r="A121" s="10" t="s">
        <v>563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564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24" customFormat="1" ht="15.75" x14ac:dyDescent="0.25">
      <c r="J123" s="25"/>
      <c r="K123" s="26"/>
      <c r="M123" s="25"/>
      <c r="N123" s="26"/>
      <c r="P123" s="25"/>
      <c r="Q123" s="26"/>
      <c r="T123" s="27"/>
      <c r="U123" s="28"/>
    </row>
    <row r="124" spans="1:30" ht="15.75" x14ac:dyDescent="0.25">
      <c r="A124" s="10" t="s">
        <v>565</v>
      </c>
      <c r="S124" s="10" t="str">
        <f t="shared" si="3"/>
        <v/>
      </c>
      <c r="T124" s="12">
        <f t="shared" si="4"/>
        <v>0</v>
      </c>
      <c r="U124" s="23">
        <f t="shared" si="5"/>
        <v>0</v>
      </c>
      <c r="W124" s="10">
        <f>SUM(I124,L124,O124)</f>
        <v>0</v>
      </c>
      <c r="AA124" s="10">
        <f>SUM(T124,T126,T125,T127,-AD124)</f>
        <v>0</v>
      </c>
      <c r="AD124" s="10">
        <f>MIN(T124:T127)</f>
        <v>0</v>
      </c>
    </row>
    <row r="125" spans="1:30" ht="15.75" x14ac:dyDescent="0.25">
      <c r="A125" s="10" t="s">
        <v>566</v>
      </c>
      <c r="S125" s="10" t="str">
        <f t="shared" si="3"/>
        <v/>
      </c>
      <c r="T125" s="12">
        <f t="shared" si="4"/>
        <v>0</v>
      </c>
      <c r="U125" s="23">
        <f t="shared" si="5"/>
        <v>0</v>
      </c>
      <c r="W125" s="10">
        <f>SUM(I125,L125,O125)</f>
        <v>0</v>
      </c>
    </row>
    <row r="126" spans="1:30" ht="15.75" x14ac:dyDescent="0.25">
      <c r="A126" s="10" t="s">
        <v>567</v>
      </c>
      <c r="S126" s="10" t="str">
        <f t="shared" si="3"/>
        <v/>
      </c>
      <c r="T126" s="12">
        <f t="shared" si="4"/>
        <v>0</v>
      </c>
      <c r="U126" s="23">
        <f t="shared" si="5"/>
        <v>0</v>
      </c>
      <c r="W126" s="10">
        <f>SUM(I126,L126,O126)</f>
        <v>0</v>
      </c>
    </row>
    <row r="127" spans="1:30" ht="15.75" x14ac:dyDescent="0.25">
      <c r="A127" s="10" t="s">
        <v>568</v>
      </c>
      <c r="S127" s="10" t="str">
        <f t="shared" si="3"/>
        <v/>
      </c>
      <c r="T127" s="12">
        <f t="shared" si="4"/>
        <v>0</v>
      </c>
      <c r="U127" s="23">
        <f t="shared" si="5"/>
        <v>0</v>
      </c>
      <c r="W127" s="10">
        <f>SUM(I127,L127,O127)</f>
        <v>0</v>
      </c>
    </row>
    <row r="128" spans="1:30" s="24" customFormat="1" ht="15.75" x14ac:dyDescent="0.25">
      <c r="J128" s="25"/>
      <c r="K128" s="26"/>
      <c r="M128" s="25"/>
      <c r="N128" s="26"/>
      <c r="P128" s="25"/>
      <c r="Q128" s="26"/>
      <c r="T128" s="27"/>
      <c r="U128" s="28"/>
    </row>
    <row r="129" spans="1:30" ht="15.75" x14ac:dyDescent="0.25">
      <c r="A129" s="10" t="s">
        <v>569</v>
      </c>
      <c r="S129" s="10" t="str">
        <f t="shared" si="3"/>
        <v/>
      </c>
      <c r="T129" s="12">
        <f t="shared" si="4"/>
        <v>0</v>
      </c>
      <c r="U129" s="23">
        <f t="shared" si="5"/>
        <v>0</v>
      </c>
      <c r="W129" s="10">
        <f>SUM(I129,L129,O129)</f>
        <v>0</v>
      </c>
      <c r="AA129" s="10">
        <f>SUM(T129,T131,T130,T132,-AD129)</f>
        <v>0</v>
      </c>
      <c r="AD129" s="10">
        <f>MIN(T129:T132)</f>
        <v>0</v>
      </c>
    </row>
    <row r="130" spans="1:30" ht="15.75" x14ac:dyDescent="0.25">
      <c r="A130" s="10" t="s">
        <v>570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571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572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24" customFormat="1" ht="15.75" x14ac:dyDescent="0.25">
      <c r="J133" s="25"/>
      <c r="K133" s="26"/>
      <c r="M133" s="25"/>
      <c r="N133" s="26"/>
      <c r="P133" s="25"/>
      <c r="Q133" s="26"/>
      <c r="T133" s="27"/>
      <c r="U133" s="28"/>
    </row>
    <row r="134" spans="1:30" ht="15.75" x14ac:dyDescent="0.25">
      <c r="A134" s="10" t="s">
        <v>573</v>
      </c>
      <c r="S134" s="10" t="str">
        <f t="shared" ref="S134:S152" si="6">IF(R134="1violation",-7*1,IF(R134="2violations",-7*2,IF(R134="3violations",-7*3,IF(R134="",""))))</f>
        <v/>
      </c>
      <c r="T134" s="12">
        <f t="shared" ref="T134:T152" si="7">SUM(K134,N134,Q134,S134)</f>
        <v>0</v>
      </c>
      <c r="U134" s="23">
        <f t="shared" ref="U134:U152" si="8">IF(J134="S",1*1)+IF(M134="S",1*1)+IF(P134="S",1*1)</f>
        <v>0</v>
      </c>
      <c r="W134" s="10">
        <f>SUM(I134,L134,O134)</f>
        <v>0</v>
      </c>
      <c r="AA134" s="10">
        <f>SUM(T134,T136,T135,T137,-AD134)</f>
        <v>0</v>
      </c>
      <c r="AD134" s="10">
        <f>MIN(T134:T137)</f>
        <v>0</v>
      </c>
    </row>
    <row r="135" spans="1:30" ht="15.75" x14ac:dyDescent="0.25">
      <c r="A135" s="10" t="s">
        <v>574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575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576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24" customFormat="1" ht="15.75" x14ac:dyDescent="0.25">
      <c r="J138" s="25"/>
      <c r="K138" s="26"/>
      <c r="M138" s="25"/>
      <c r="N138" s="26"/>
      <c r="P138" s="25"/>
      <c r="Q138" s="26"/>
      <c r="T138" s="27"/>
      <c r="U138" s="28"/>
    </row>
    <row r="139" spans="1:30" ht="15.75" x14ac:dyDescent="0.25">
      <c r="A139" s="10" t="s">
        <v>577</v>
      </c>
      <c r="S139" s="10" t="str">
        <f t="shared" si="6"/>
        <v/>
      </c>
      <c r="T139" s="12">
        <f t="shared" si="7"/>
        <v>0</v>
      </c>
      <c r="U139" s="23">
        <f t="shared" si="8"/>
        <v>0</v>
      </c>
      <c r="W139" s="10">
        <f>SUM(I139,L139,O139)</f>
        <v>0</v>
      </c>
      <c r="AA139" s="10">
        <f>SUM(T139,T141,T140,T142,-AD139)</f>
        <v>0</v>
      </c>
      <c r="AD139" s="10">
        <f>MIN(T139:T142)</f>
        <v>0</v>
      </c>
    </row>
    <row r="140" spans="1:30" ht="15.75" x14ac:dyDescent="0.25">
      <c r="A140" s="10" t="s">
        <v>578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579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580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24" customFormat="1" ht="15.75" x14ac:dyDescent="0.25">
      <c r="J143" s="25"/>
      <c r="K143" s="26"/>
      <c r="M143" s="25"/>
      <c r="N143" s="26"/>
      <c r="P143" s="25"/>
      <c r="Q143" s="26"/>
      <c r="T143" s="27"/>
      <c r="U143" s="28"/>
    </row>
    <row r="144" spans="1:30" ht="15.75" x14ac:dyDescent="0.25">
      <c r="A144" s="10" t="s">
        <v>581</v>
      </c>
      <c r="S144" s="10" t="str">
        <f t="shared" si="6"/>
        <v/>
      </c>
      <c r="T144" s="12">
        <f t="shared" si="7"/>
        <v>0</v>
      </c>
      <c r="U144" s="23">
        <f t="shared" si="8"/>
        <v>0</v>
      </c>
      <c r="W144" s="10">
        <f>SUM(I144,L144,O144)</f>
        <v>0</v>
      </c>
      <c r="AA144" s="10">
        <f>SUM(T144,T146,T145,T147,-AD144)</f>
        <v>0</v>
      </c>
      <c r="AD144" s="10">
        <f>MIN(T144:T147)</f>
        <v>0</v>
      </c>
    </row>
    <row r="145" spans="1:30" ht="15.75" x14ac:dyDescent="0.25">
      <c r="A145" s="10" t="s">
        <v>582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583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584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24" customFormat="1" ht="15.75" x14ac:dyDescent="0.25">
      <c r="J148" s="25"/>
      <c r="K148" s="26"/>
      <c r="M148" s="25"/>
      <c r="N148" s="26"/>
      <c r="P148" s="25"/>
      <c r="Q148" s="26"/>
      <c r="T148" s="27"/>
      <c r="U148" s="28"/>
    </row>
    <row r="149" spans="1:30" ht="15.75" x14ac:dyDescent="0.25">
      <c r="A149" s="10" t="s">
        <v>585</v>
      </c>
      <c r="S149" s="10" t="str">
        <f t="shared" si="6"/>
        <v/>
      </c>
      <c r="T149" s="12">
        <f t="shared" si="7"/>
        <v>0</v>
      </c>
      <c r="U149" s="23">
        <f t="shared" si="8"/>
        <v>0</v>
      </c>
      <c r="W149" s="10">
        <f>SUM(I149,L149,O149)</f>
        <v>0</v>
      </c>
      <c r="AA149" s="10">
        <f>SUM(T149,T151,T150,T152,-AD149)</f>
        <v>0</v>
      </c>
      <c r="AD149" s="10">
        <f>MIN(T149:T152)</f>
        <v>0</v>
      </c>
    </row>
    <row r="150" spans="1:30" ht="15.75" x14ac:dyDescent="0.25">
      <c r="A150" s="10" t="s">
        <v>586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587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588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formatCells="0" formatColumns="0" formatRows="0" sort="0" autoFilter="0"/>
  <autoFilter ref="A3:AD153" xr:uid="{E6707E1A-DD51-0844-9574-6B95582F8B3B}"/>
  <conditionalFormatting sqref="S1:S1048576">
    <cfRule type="cellIs" dxfId="214" priority="7" operator="between">
      <formula>-21</formula>
      <formula>-8</formula>
    </cfRule>
    <cfRule type="cellIs" dxfId="213" priority="8" operator="between">
      <formula>-8</formula>
      <formula>-21</formula>
    </cfRule>
  </conditionalFormatting>
  <conditionalFormatting sqref="U4:U152">
    <cfRule type="cellIs" dxfId="212" priority="4" operator="equal">
      <formula>3</formula>
    </cfRule>
  </conditionalFormatting>
  <conditionalFormatting sqref="U4:U152">
    <cfRule type="cellIs" dxfId="211" priority="3" operator="equal">
      <formula>2</formula>
    </cfRule>
  </conditionalFormatting>
  <conditionalFormatting sqref="V4:XFD152 A58:T152 A4:A57 I4:T57">
    <cfRule type="expression" dxfId="210" priority="5">
      <formula>$S4&lt;=-8</formula>
    </cfRule>
  </conditionalFormatting>
  <conditionalFormatting sqref="B4:H57">
    <cfRule type="expression" dxfId="209" priority="1">
      <formula>$S4&lt;=-8</formula>
    </cfRule>
  </conditionalFormatting>
  <dataValidations count="2">
    <dataValidation type="list" allowBlank="1" showInputMessage="1" showErrorMessage="1" sqref="P4:P152 M4:M152 J4:J152" xr:uid="{EAE6765C-21CB-D04D-B787-90E7A5912674}">
      <formula1>$Z$1:$AD$1</formula1>
    </dataValidation>
    <dataValidation type="list" allowBlank="1" showInputMessage="1" showErrorMessage="1" sqref="R4:R152" xr:uid="{EDC341C6-DA14-3D45-BE2F-825E1A2C9CFD}">
      <formula1>$AE$1:$AG$1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5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8.7109375" defaultRowHeight="15" x14ac:dyDescent="0.25"/>
  <cols>
    <col min="1" max="1" width="6.7109375" style="10" customWidth="1"/>
    <col min="2" max="2" width="19" style="10" bestFit="1" customWidth="1"/>
    <col min="3" max="3" width="8.7109375" style="10" customWidth="1"/>
    <col min="4" max="4" width="13.140625" style="10" customWidth="1"/>
    <col min="5" max="5" width="8.7109375" style="10" customWidth="1"/>
    <col min="6" max="6" width="10.7109375" style="10" customWidth="1"/>
    <col min="7" max="7" width="8" style="13" customWidth="1"/>
    <col min="8" max="8" width="4.28515625" style="2" customWidth="1"/>
    <col min="9" max="9" width="7.42578125" style="3" customWidth="1"/>
    <col min="10" max="10" width="8" style="4" customWidth="1"/>
    <col min="11" max="11" width="4.28515625" style="5" customWidth="1"/>
    <col min="12" max="12" width="7.42578125" style="6" customWidth="1"/>
    <col min="13" max="13" width="8" style="7" customWidth="1"/>
    <col min="14" max="14" width="4.28515625" style="8" customWidth="1"/>
    <col min="15" max="15" width="7.42578125" style="9" customWidth="1"/>
    <col min="16" max="16" width="12.85546875" style="10" customWidth="1"/>
    <col min="17" max="17" width="8" style="10" customWidth="1"/>
    <col min="18" max="18" width="11" style="10" customWidth="1"/>
    <col min="19" max="19" width="11.28515625" style="10" bestFit="1" customWidth="1"/>
    <col min="20" max="20" width="8.7109375" style="10"/>
    <col min="21" max="21" width="10.28515625" style="10" bestFit="1" customWidth="1"/>
    <col min="22" max="23" width="8.7109375" style="10"/>
    <col min="24" max="24" width="24.85546875" style="10" bestFit="1" customWidth="1"/>
    <col min="25" max="25" width="2.140625" style="10" bestFit="1" customWidth="1"/>
    <col min="26" max="26" width="2.28515625" style="10" bestFit="1" customWidth="1"/>
    <col min="27" max="27" width="2" style="10" bestFit="1" customWidth="1"/>
    <col min="28" max="28" width="22.85546875" style="10" bestFit="1" customWidth="1"/>
    <col min="29" max="29" width="9" style="10" bestFit="1" customWidth="1"/>
    <col min="30" max="31" width="9.7109375" style="10" bestFit="1" customWidth="1"/>
    <col min="32" max="16384" width="8.7109375" style="10"/>
  </cols>
  <sheetData>
    <row r="1" spans="1:31" x14ac:dyDescent="0.25">
      <c r="A1" s="1" t="s">
        <v>225</v>
      </c>
      <c r="B1" s="1"/>
      <c r="C1" s="1"/>
      <c r="D1" s="1"/>
      <c r="E1" s="1"/>
      <c r="F1" s="1"/>
      <c r="G1" s="13" t="s">
        <v>211</v>
      </c>
      <c r="X1" s="11" t="s">
        <v>191</v>
      </c>
      <c r="Y1" s="11" t="s">
        <v>179</v>
      </c>
      <c r="Z1" s="11" t="s">
        <v>181</v>
      </c>
      <c r="AA1" s="11" t="s">
        <v>180</v>
      </c>
      <c r="AB1" s="12"/>
      <c r="AC1" s="11" t="s">
        <v>207</v>
      </c>
      <c r="AD1" s="11" t="s">
        <v>208</v>
      </c>
      <c r="AE1" s="11" t="s">
        <v>206</v>
      </c>
    </row>
    <row r="2" spans="1:31" x14ac:dyDescent="0.25">
      <c r="G2" s="13" t="s">
        <v>1</v>
      </c>
      <c r="J2" s="4" t="s">
        <v>2</v>
      </c>
      <c r="M2" s="7" t="s">
        <v>3</v>
      </c>
      <c r="P2" s="14" t="s">
        <v>205</v>
      </c>
      <c r="AB2" s="15" t="s">
        <v>219</v>
      </c>
    </row>
    <row r="3" spans="1:31" x14ac:dyDescent="0.25">
      <c r="B3" s="16" t="s">
        <v>4</v>
      </c>
      <c r="D3" s="16" t="s">
        <v>4</v>
      </c>
      <c r="F3" s="16" t="s">
        <v>5</v>
      </c>
      <c r="G3" s="17" t="s">
        <v>6</v>
      </c>
      <c r="H3" s="2" t="s">
        <v>215</v>
      </c>
      <c r="I3" s="18" t="s">
        <v>836</v>
      </c>
      <c r="J3" s="19" t="s">
        <v>7</v>
      </c>
      <c r="K3" s="5" t="s">
        <v>215</v>
      </c>
      <c r="L3" s="20" t="s">
        <v>837</v>
      </c>
      <c r="M3" s="21" t="s">
        <v>8</v>
      </c>
      <c r="N3" s="8" t="s">
        <v>215</v>
      </c>
      <c r="O3" s="22" t="s">
        <v>838</v>
      </c>
      <c r="P3" s="16" t="s">
        <v>11</v>
      </c>
      <c r="Q3" s="16"/>
      <c r="R3" s="16" t="s">
        <v>835</v>
      </c>
      <c r="S3" s="16" t="s">
        <v>827</v>
      </c>
      <c r="T3" s="16"/>
      <c r="U3" s="16" t="s">
        <v>9</v>
      </c>
      <c r="X3" s="16" t="s">
        <v>10</v>
      </c>
      <c r="AB3" s="16" t="s">
        <v>214</v>
      </c>
    </row>
    <row r="4" spans="1:31" ht="15.75" x14ac:dyDescent="0.25">
      <c r="A4" s="10" t="s">
        <v>589</v>
      </c>
      <c r="B4" s="10" t="s">
        <v>979</v>
      </c>
      <c r="F4" s="10" t="s">
        <v>1122</v>
      </c>
      <c r="G4" s="13">
        <v>1</v>
      </c>
      <c r="H4" s="2" t="s">
        <v>191</v>
      </c>
      <c r="I4" s="3">
        <v>23</v>
      </c>
      <c r="J4" s="4">
        <v>1</v>
      </c>
      <c r="K4" s="5" t="s">
        <v>191</v>
      </c>
      <c r="L4" s="6">
        <v>25</v>
      </c>
      <c r="M4" s="7">
        <v>1</v>
      </c>
      <c r="N4" s="8" t="s">
        <v>191</v>
      </c>
      <c r="O4" s="9">
        <v>25</v>
      </c>
      <c r="Q4" s="10" t="str">
        <f>IF(P4="1violation",-7*1,IF(P4="2violations",-7*2,IF(P4="3violations",-7*3,IF(P4="",""))))</f>
        <v/>
      </c>
      <c r="R4" s="12">
        <f>SUM(I4,L4,O4,Q4)</f>
        <v>73</v>
      </c>
      <c r="S4" s="23">
        <f>IF(H4="S",1*1)+IF(K4="S",1*1)+IF(N4="S",1*1)</f>
        <v>3</v>
      </c>
      <c r="T4" s="10" t="s">
        <v>1146</v>
      </c>
      <c r="U4" s="10">
        <f>SUM(G4,J4,M4)</f>
        <v>3</v>
      </c>
      <c r="V4" s="10" t="s">
        <v>1147</v>
      </c>
      <c r="Y4" s="10">
        <f>SUM(R4,R6,R5,R7,-AB4)</f>
        <v>206</v>
      </c>
      <c r="AB4" s="10">
        <f>MIN(R4:R7)</f>
        <v>42</v>
      </c>
    </row>
    <row r="5" spans="1:31" ht="15.75" x14ac:dyDescent="0.25">
      <c r="A5" s="10" t="s">
        <v>590</v>
      </c>
      <c r="B5" s="10" t="s">
        <v>980</v>
      </c>
      <c r="F5" s="10" t="s">
        <v>981</v>
      </c>
      <c r="G5" s="13">
        <v>2</v>
      </c>
      <c r="H5" s="2" t="s">
        <v>191</v>
      </c>
      <c r="I5" s="3">
        <v>25</v>
      </c>
      <c r="J5" s="4">
        <v>2</v>
      </c>
      <c r="K5" s="5" t="s">
        <v>191</v>
      </c>
      <c r="L5" s="6">
        <v>25</v>
      </c>
      <c r="M5" s="7">
        <v>3</v>
      </c>
      <c r="N5" s="8" t="s">
        <v>191</v>
      </c>
      <c r="O5" s="9">
        <v>20</v>
      </c>
      <c r="Q5" s="10" t="str">
        <f t="shared" ref="Q5:Q67" si="0">IF(P5="1violation",-7*1,IF(P5="2violations",-7*2,IF(P5="3violations",-7*3,IF(P5="",""))))</f>
        <v/>
      </c>
      <c r="R5" s="12">
        <f t="shared" ref="R5:R67" si="1">SUM(I5,L5,O5,Q5)</f>
        <v>70</v>
      </c>
      <c r="S5" s="23">
        <f t="shared" ref="S5:S67" si="2">IF(H5="S",1*1)+IF(K5="S",1*1)+IF(N5="S",1*1)</f>
        <v>3</v>
      </c>
      <c r="T5" s="10" t="s">
        <v>1146</v>
      </c>
      <c r="U5" s="10">
        <f>SUM(G5,J5,M5)</f>
        <v>7</v>
      </c>
      <c r="V5" s="10" t="s">
        <v>1148</v>
      </c>
    </row>
    <row r="6" spans="1:31" ht="15.75" x14ac:dyDescent="0.25">
      <c r="A6" s="10" t="s">
        <v>591</v>
      </c>
      <c r="B6" s="10" t="s">
        <v>982</v>
      </c>
      <c r="F6" s="10" t="s">
        <v>1115</v>
      </c>
      <c r="G6" s="13">
        <v>4</v>
      </c>
      <c r="H6" s="2" t="s">
        <v>191</v>
      </c>
      <c r="I6" s="3">
        <v>21</v>
      </c>
      <c r="J6" s="4">
        <v>2</v>
      </c>
      <c r="K6" s="5" t="s">
        <v>180</v>
      </c>
      <c r="L6" s="6">
        <v>6</v>
      </c>
      <c r="M6" s="7">
        <v>3</v>
      </c>
      <c r="N6" s="8" t="s">
        <v>191</v>
      </c>
      <c r="O6" s="9">
        <v>22</v>
      </c>
      <c r="P6" s="10" t="s">
        <v>207</v>
      </c>
      <c r="Q6" s="10">
        <f t="shared" si="0"/>
        <v>-7</v>
      </c>
      <c r="R6" s="12">
        <f t="shared" si="1"/>
        <v>42</v>
      </c>
      <c r="S6" s="23">
        <f t="shared" si="2"/>
        <v>2</v>
      </c>
      <c r="U6" s="10">
        <f>SUM(G6,J6,M6)</f>
        <v>9</v>
      </c>
    </row>
    <row r="7" spans="1:31" ht="15.75" x14ac:dyDescent="0.25">
      <c r="A7" s="10" t="s">
        <v>592</v>
      </c>
      <c r="B7" s="10" t="s">
        <v>983</v>
      </c>
      <c r="D7" s="10" t="s">
        <v>984</v>
      </c>
      <c r="F7" s="10" t="s">
        <v>985</v>
      </c>
      <c r="G7" s="13">
        <v>3</v>
      </c>
      <c r="H7" s="2" t="s">
        <v>191</v>
      </c>
      <c r="I7" s="3">
        <v>23</v>
      </c>
      <c r="J7" s="4">
        <v>3</v>
      </c>
      <c r="K7" s="5" t="s">
        <v>179</v>
      </c>
      <c r="L7" s="6">
        <v>19</v>
      </c>
      <c r="M7" s="7">
        <v>4</v>
      </c>
      <c r="N7" s="8" t="s">
        <v>191</v>
      </c>
      <c r="O7" s="9">
        <v>21</v>
      </c>
      <c r="Q7" s="10" t="str">
        <f t="shared" si="0"/>
        <v/>
      </c>
      <c r="R7" s="12">
        <f t="shared" si="1"/>
        <v>63</v>
      </c>
      <c r="S7" s="23">
        <f t="shared" si="2"/>
        <v>2</v>
      </c>
      <c r="U7" s="10">
        <f>SUM(G7,J7,M7)</f>
        <v>10</v>
      </c>
    </row>
    <row r="8" spans="1:31" s="24" customFormat="1" ht="15.75" x14ac:dyDescent="0.25">
      <c r="H8" s="25"/>
      <c r="I8" s="26"/>
      <c r="K8" s="25"/>
      <c r="L8" s="26"/>
      <c r="N8" s="25"/>
      <c r="O8" s="26"/>
      <c r="R8" s="27"/>
      <c r="S8" s="28"/>
    </row>
    <row r="9" spans="1:31" ht="15.75" x14ac:dyDescent="0.25">
      <c r="A9" s="10" t="s">
        <v>593</v>
      </c>
      <c r="B9" s="10" t="s">
        <v>986</v>
      </c>
      <c r="D9" s="10" t="s">
        <v>987</v>
      </c>
      <c r="F9" s="10" t="s">
        <v>988</v>
      </c>
      <c r="G9" s="13">
        <v>4</v>
      </c>
      <c r="H9" s="2" t="s">
        <v>191</v>
      </c>
      <c r="I9" s="3">
        <v>24</v>
      </c>
      <c r="J9" s="4">
        <v>4</v>
      </c>
      <c r="K9" s="5" t="s">
        <v>179</v>
      </c>
      <c r="L9" s="6">
        <v>18</v>
      </c>
      <c r="M9" s="7">
        <v>4</v>
      </c>
      <c r="N9" s="8" t="s">
        <v>179</v>
      </c>
      <c r="O9" s="9">
        <v>20</v>
      </c>
      <c r="Q9" s="10" t="str">
        <f t="shared" si="0"/>
        <v/>
      </c>
      <c r="R9" s="12">
        <f t="shared" si="1"/>
        <v>62</v>
      </c>
      <c r="S9" s="23">
        <f t="shared" si="2"/>
        <v>1</v>
      </c>
      <c r="U9" s="10">
        <f>SUM(G9,J9,M9)</f>
        <v>12</v>
      </c>
      <c r="Y9" s="10">
        <f>SUM(R9,R11,R10,R12,-AB9)</f>
        <v>176</v>
      </c>
      <c r="AB9" s="10">
        <f>MIN(R9:R12)</f>
        <v>0</v>
      </c>
    </row>
    <row r="10" spans="1:31" ht="15.75" x14ac:dyDescent="0.25">
      <c r="A10" s="10" t="s">
        <v>594</v>
      </c>
      <c r="B10" s="10" t="s">
        <v>989</v>
      </c>
      <c r="F10" s="10" t="s">
        <v>1124</v>
      </c>
      <c r="G10" s="13">
        <v>4</v>
      </c>
      <c r="H10" s="2" t="s">
        <v>191</v>
      </c>
      <c r="I10" s="3">
        <v>20</v>
      </c>
      <c r="J10" s="4">
        <v>1</v>
      </c>
      <c r="K10" s="5" t="s">
        <v>191</v>
      </c>
      <c r="L10" s="6">
        <v>22</v>
      </c>
      <c r="M10" s="7">
        <v>2</v>
      </c>
      <c r="N10" s="8" t="s">
        <v>191</v>
      </c>
      <c r="O10" s="9">
        <v>21</v>
      </c>
      <c r="Q10" s="10" t="str">
        <f t="shared" si="0"/>
        <v/>
      </c>
      <c r="R10" s="12">
        <f t="shared" si="1"/>
        <v>63</v>
      </c>
      <c r="S10" s="23">
        <f t="shared" si="2"/>
        <v>3</v>
      </c>
      <c r="T10" s="10" t="s">
        <v>1146</v>
      </c>
      <c r="U10" s="10">
        <f>SUM(G10,J10,M10)</f>
        <v>7</v>
      </c>
    </row>
    <row r="11" spans="1:31" ht="15.75" x14ac:dyDescent="0.25">
      <c r="A11" s="10" t="s">
        <v>595</v>
      </c>
      <c r="B11" s="10" t="s">
        <v>990</v>
      </c>
      <c r="F11" s="10" t="s">
        <v>991</v>
      </c>
      <c r="G11" s="13">
        <v>4</v>
      </c>
      <c r="H11" s="2" t="s">
        <v>179</v>
      </c>
      <c r="I11" s="3">
        <v>17</v>
      </c>
      <c r="J11" s="4">
        <v>4</v>
      </c>
      <c r="K11" s="5" t="s">
        <v>179</v>
      </c>
      <c r="L11" s="6">
        <v>16</v>
      </c>
      <c r="M11" s="7">
        <v>4</v>
      </c>
      <c r="N11" s="8" t="s">
        <v>179</v>
      </c>
      <c r="O11" s="9">
        <v>18</v>
      </c>
      <c r="Q11" s="10" t="str">
        <f t="shared" si="0"/>
        <v/>
      </c>
      <c r="R11" s="12">
        <f t="shared" si="1"/>
        <v>51</v>
      </c>
      <c r="S11" s="23">
        <f t="shared" si="2"/>
        <v>0</v>
      </c>
      <c r="U11" s="10">
        <f>SUM(G11,J11,M11)</f>
        <v>12</v>
      </c>
    </row>
    <row r="12" spans="1:31" ht="15.75" x14ac:dyDescent="0.25">
      <c r="A12" s="10" t="s">
        <v>596</v>
      </c>
      <c r="Q12" s="10" t="str">
        <f t="shared" si="0"/>
        <v/>
      </c>
      <c r="R12" s="12">
        <f t="shared" si="1"/>
        <v>0</v>
      </c>
      <c r="S12" s="23">
        <f t="shared" si="2"/>
        <v>0</v>
      </c>
      <c r="U12" s="10">
        <f>SUM(G12,J12,M12)</f>
        <v>0</v>
      </c>
    </row>
    <row r="13" spans="1:31" s="24" customFormat="1" ht="15.75" x14ac:dyDescent="0.25">
      <c r="H13" s="25"/>
      <c r="I13" s="26"/>
      <c r="K13" s="25"/>
      <c r="L13" s="26"/>
      <c r="N13" s="25"/>
      <c r="O13" s="26"/>
      <c r="R13" s="27"/>
      <c r="S13" s="28"/>
    </row>
    <row r="14" spans="1:31" ht="15.75" x14ac:dyDescent="0.25">
      <c r="A14" s="10" t="s">
        <v>597</v>
      </c>
      <c r="B14" s="10" t="s">
        <v>992</v>
      </c>
      <c r="D14" s="10" t="s">
        <v>993</v>
      </c>
      <c r="F14" s="10" t="s">
        <v>1116</v>
      </c>
      <c r="G14" s="13">
        <v>1</v>
      </c>
      <c r="H14" s="2" t="s">
        <v>191</v>
      </c>
      <c r="I14" s="3">
        <v>25</v>
      </c>
      <c r="J14" s="4">
        <v>4</v>
      </c>
      <c r="K14" s="5" t="s">
        <v>179</v>
      </c>
      <c r="L14" s="6">
        <v>19</v>
      </c>
      <c r="M14" s="7">
        <v>4</v>
      </c>
      <c r="N14" s="8" t="s">
        <v>179</v>
      </c>
      <c r="O14" s="9">
        <v>20</v>
      </c>
      <c r="Q14" s="10" t="str">
        <f t="shared" si="0"/>
        <v/>
      </c>
      <c r="R14" s="12">
        <f t="shared" si="1"/>
        <v>64</v>
      </c>
      <c r="S14" s="23">
        <f t="shared" si="2"/>
        <v>1</v>
      </c>
      <c r="U14" s="10">
        <f>SUM(G14,J14,M14)</f>
        <v>9</v>
      </c>
      <c r="Y14" s="10">
        <f>SUM(R14,R16,R15,R17,-AB14)</f>
        <v>200</v>
      </c>
      <c r="AB14" s="10">
        <f>MIN(R14:R17)</f>
        <v>0</v>
      </c>
    </row>
    <row r="15" spans="1:31" ht="15.75" x14ac:dyDescent="0.25">
      <c r="A15" s="10" t="s">
        <v>598</v>
      </c>
      <c r="B15" s="10" t="s">
        <v>994</v>
      </c>
      <c r="D15" s="10" t="s">
        <v>995</v>
      </c>
      <c r="F15" s="10" t="s">
        <v>1125</v>
      </c>
      <c r="G15" s="13">
        <v>2</v>
      </c>
      <c r="H15" s="2" t="s">
        <v>191</v>
      </c>
      <c r="I15" s="3">
        <v>23</v>
      </c>
      <c r="J15" s="4">
        <v>2</v>
      </c>
      <c r="K15" s="5" t="s">
        <v>191</v>
      </c>
      <c r="L15" s="6">
        <v>22</v>
      </c>
      <c r="M15" s="7">
        <v>1</v>
      </c>
      <c r="N15" s="8" t="s">
        <v>191</v>
      </c>
      <c r="O15" s="9">
        <v>25</v>
      </c>
      <c r="Q15" s="10" t="str">
        <f t="shared" si="0"/>
        <v/>
      </c>
      <c r="R15" s="12">
        <f t="shared" si="1"/>
        <v>70</v>
      </c>
      <c r="S15" s="23">
        <f t="shared" si="2"/>
        <v>3</v>
      </c>
      <c r="T15" s="10" t="s">
        <v>1146</v>
      </c>
      <c r="U15" s="10">
        <f>SUM(G15,J15,M15)</f>
        <v>5</v>
      </c>
      <c r="V15" s="10" t="s">
        <v>1149</v>
      </c>
    </row>
    <row r="16" spans="1:31" ht="15.75" x14ac:dyDescent="0.25">
      <c r="A16" s="10" t="s">
        <v>599</v>
      </c>
      <c r="B16" s="10" t="s">
        <v>996</v>
      </c>
      <c r="D16" s="10" t="s">
        <v>997</v>
      </c>
      <c r="F16" s="10" t="s">
        <v>1120</v>
      </c>
      <c r="G16" s="13">
        <v>3</v>
      </c>
      <c r="H16" s="2" t="s">
        <v>191</v>
      </c>
      <c r="I16" s="3">
        <v>24</v>
      </c>
      <c r="J16" s="4">
        <v>2</v>
      </c>
      <c r="K16" s="5" t="s">
        <v>179</v>
      </c>
      <c r="L16" s="6">
        <v>20</v>
      </c>
      <c r="M16" s="7">
        <v>2</v>
      </c>
      <c r="N16" s="8" t="s">
        <v>191</v>
      </c>
      <c r="O16" s="9">
        <v>22</v>
      </c>
      <c r="Q16" s="10" t="str">
        <f t="shared" si="0"/>
        <v/>
      </c>
      <c r="R16" s="12">
        <f t="shared" si="1"/>
        <v>66</v>
      </c>
      <c r="S16" s="23">
        <f t="shared" si="2"/>
        <v>2</v>
      </c>
      <c r="T16" s="10" t="s">
        <v>1146</v>
      </c>
      <c r="U16" s="10">
        <f>SUM(G16,J16,M16)</f>
        <v>7</v>
      </c>
    </row>
    <row r="17" spans="1:28" ht="15.75" x14ac:dyDescent="0.25">
      <c r="A17" s="10" t="s">
        <v>600</v>
      </c>
      <c r="Q17" s="10" t="str">
        <f t="shared" si="0"/>
        <v/>
      </c>
      <c r="R17" s="12">
        <f t="shared" si="1"/>
        <v>0</v>
      </c>
      <c r="S17" s="23">
        <f t="shared" si="2"/>
        <v>0</v>
      </c>
      <c r="U17" s="10">
        <f>SUM(G17,J17,M17)</f>
        <v>0</v>
      </c>
    </row>
    <row r="18" spans="1:28" s="24" customFormat="1" ht="15.75" x14ac:dyDescent="0.25">
      <c r="H18" s="25"/>
      <c r="I18" s="26"/>
      <c r="K18" s="25"/>
      <c r="L18" s="26"/>
      <c r="N18" s="25"/>
      <c r="O18" s="26"/>
      <c r="R18" s="27"/>
      <c r="S18" s="28"/>
    </row>
    <row r="19" spans="1:28" ht="15.75" x14ac:dyDescent="0.25">
      <c r="A19" s="10" t="s">
        <v>601</v>
      </c>
      <c r="B19" s="10" t="s">
        <v>998</v>
      </c>
      <c r="D19" s="10" t="s">
        <v>999</v>
      </c>
      <c r="F19" s="10" t="s">
        <v>1123</v>
      </c>
      <c r="G19" s="13">
        <v>3</v>
      </c>
      <c r="H19" s="2" t="s">
        <v>191</v>
      </c>
      <c r="I19" s="3">
        <v>21</v>
      </c>
      <c r="J19" s="4">
        <v>1</v>
      </c>
      <c r="K19" s="5" t="s">
        <v>191</v>
      </c>
      <c r="L19" s="6">
        <v>20</v>
      </c>
      <c r="M19" s="7">
        <v>1</v>
      </c>
      <c r="N19" s="8" t="s">
        <v>191</v>
      </c>
      <c r="O19" s="9">
        <v>25</v>
      </c>
      <c r="Q19" s="10" t="str">
        <f t="shared" si="0"/>
        <v/>
      </c>
      <c r="R19" s="12">
        <f t="shared" si="1"/>
        <v>66</v>
      </c>
      <c r="S19" s="23">
        <f t="shared" si="2"/>
        <v>3</v>
      </c>
      <c r="T19" s="10" t="s">
        <v>1146</v>
      </c>
      <c r="U19" s="10">
        <f>SUM(G19,J19,M19)</f>
        <v>5</v>
      </c>
      <c r="Y19" s="10">
        <f>SUM(R19,R21,R20,R22,-AB19)</f>
        <v>132</v>
      </c>
      <c r="AB19" s="10">
        <f>MIN(R19:R22)</f>
        <v>0</v>
      </c>
    </row>
    <row r="20" spans="1:28" ht="15.75" x14ac:dyDescent="0.25">
      <c r="A20" s="10" t="s">
        <v>602</v>
      </c>
      <c r="B20" s="10" t="s">
        <v>1000</v>
      </c>
      <c r="D20" s="10" t="s">
        <v>1001</v>
      </c>
      <c r="F20" s="10" t="s">
        <v>1119</v>
      </c>
      <c r="G20" s="13">
        <v>1</v>
      </c>
      <c r="H20" s="2" t="s">
        <v>191</v>
      </c>
      <c r="I20" s="3">
        <v>25</v>
      </c>
      <c r="J20" s="4">
        <v>4</v>
      </c>
      <c r="K20" s="5" t="s">
        <v>179</v>
      </c>
      <c r="L20" s="6">
        <v>17</v>
      </c>
      <c r="M20" s="7">
        <v>3</v>
      </c>
      <c r="N20" s="8" t="s">
        <v>191</v>
      </c>
      <c r="O20" s="9">
        <v>24</v>
      </c>
      <c r="Q20" s="10" t="str">
        <f t="shared" si="0"/>
        <v/>
      </c>
      <c r="R20" s="12">
        <f t="shared" si="1"/>
        <v>66</v>
      </c>
      <c r="S20" s="23">
        <f t="shared" si="2"/>
        <v>2</v>
      </c>
      <c r="U20" s="10">
        <f>SUM(G20,J20,M20)</f>
        <v>8</v>
      </c>
    </row>
    <row r="21" spans="1:28" ht="15.75" x14ac:dyDescent="0.25">
      <c r="A21" s="10" t="s">
        <v>603</v>
      </c>
      <c r="Q21" s="10" t="str">
        <f t="shared" si="0"/>
        <v/>
      </c>
      <c r="R21" s="12">
        <f t="shared" si="1"/>
        <v>0</v>
      </c>
      <c r="S21" s="23">
        <f t="shared" si="2"/>
        <v>0</v>
      </c>
      <c r="U21" s="10">
        <f>SUM(G21,J21,M21)</f>
        <v>0</v>
      </c>
    </row>
    <row r="22" spans="1:28" ht="15.75" x14ac:dyDescent="0.25">
      <c r="A22" s="10" t="s">
        <v>604</v>
      </c>
      <c r="Q22" s="10" t="str">
        <f t="shared" si="0"/>
        <v/>
      </c>
      <c r="R22" s="12">
        <f t="shared" si="1"/>
        <v>0</v>
      </c>
      <c r="S22" s="23">
        <f t="shared" si="2"/>
        <v>0</v>
      </c>
      <c r="U22" s="10">
        <f>SUM(G22,J22,M22)</f>
        <v>0</v>
      </c>
    </row>
    <row r="23" spans="1:28" s="24" customFormat="1" ht="15.75" x14ac:dyDescent="0.25">
      <c r="H23" s="25"/>
      <c r="I23" s="26"/>
      <c r="K23" s="25"/>
      <c r="L23" s="26"/>
      <c r="N23" s="25"/>
      <c r="O23" s="26"/>
      <c r="R23" s="27"/>
      <c r="S23" s="28"/>
    </row>
    <row r="24" spans="1:28" ht="15.75" x14ac:dyDescent="0.25">
      <c r="A24" s="10" t="s">
        <v>605</v>
      </c>
      <c r="B24" s="69" t="s">
        <v>1002</v>
      </c>
      <c r="D24" s="10" t="s">
        <v>1003</v>
      </c>
      <c r="F24" s="10" t="s">
        <v>1121</v>
      </c>
      <c r="G24" s="13">
        <v>4</v>
      </c>
      <c r="H24" s="2" t="s">
        <v>179</v>
      </c>
      <c r="I24" s="3">
        <v>18</v>
      </c>
      <c r="J24" s="4">
        <v>4</v>
      </c>
      <c r="K24" s="5" t="s">
        <v>181</v>
      </c>
      <c r="L24" s="6">
        <v>10</v>
      </c>
      <c r="M24" s="7">
        <v>4</v>
      </c>
      <c r="N24" s="8" t="s">
        <v>179</v>
      </c>
      <c r="O24" s="9">
        <v>20</v>
      </c>
      <c r="Q24" s="10" t="str">
        <f t="shared" si="0"/>
        <v/>
      </c>
      <c r="R24" s="12">
        <f t="shared" si="1"/>
        <v>48</v>
      </c>
      <c r="S24" s="23">
        <f t="shared" si="2"/>
        <v>0</v>
      </c>
      <c r="U24" s="10">
        <f>SUM(G24,J24,M24)</f>
        <v>12</v>
      </c>
      <c r="Y24" s="10">
        <f>SUM(R24,R26,R25,R27,-AB24)</f>
        <v>160</v>
      </c>
      <c r="AB24" s="10">
        <f>MIN(R24:R27)</f>
        <v>0</v>
      </c>
    </row>
    <row r="25" spans="1:28" ht="15.75" x14ac:dyDescent="0.25">
      <c r="A25" s="10" t="s">
        <v>606</v>
      </c>
      <c r="B25" s="10" t="s">
        <v>1004</v>
      </c>
      <c r="F25" s="10" t="s">
        <v>1118</v>
      </c>
      <c r="G25" s="13">
        <v>4</v>
      </c>
      <c r="H25" s="2" t="s">
        <v>191</v>
      </c>
      <c r="I25" s="3">
        <v>22</v>
      </c>
      <c r="J25" s="4">
        <v>4</v>
      </c>
      <c r="K25" s="5" t="s">
        <v>179</v>
      </c>
      <c r="L25" s="6">
        <v>19</v>
      </c>
      <c r="M25" s="7">
        <v>4</v>
      </c>
      <c r="N25" s="8" t="s">
        <v>191</v>
      </c>
      <c r="O25" s="9">
        <v>20</v>
      </c>
      <c r="P25" s="10" t="s">
        <v>207</v>
      </c>
      <c r="Q25" s="10">
        <f t="shared" si="0"/>
        <v>-7</v>
      </c>
      <c r="R25" s="12">
        <f t="shared" si="1"/>
        <v>54</v>
      </c>
      <c r="S25" s="23">
        <f t="shared" si="2"/>
        <v>2</v>
      </c>
      <c r="U25" s="10">
        <f>SUM(G25,J25,M25)</f>
        <v>12</v>
      </c>
    </row>
    <row r="26" spans="1:28" ht="15.75" x14ac:dyDescent="0.25">
      <c r="A26" s="10" t="s">
        <v>607</v>
      </c>
      <c r="B26" s="10" t="s">
        <v>1005</v>
      </c>
      <c r="F26" s="10" t="s">
        <v>1114</v>
      </c>
      <c r="G26" s="13">
        <v>4</v>
      </c>
      <c r="H26" s="2" t="s">
        <v>179</v>
      </c>
      <c r="I26" s="3">
        <v>19</v>
      </c>
      <c r="J26" s="4">
        <v>3</v>
      </c>
      <c r="K26" s="5" t="s">
        <v>191</v>
      </c>
      <c r="L26" s="6">
        <v>20</v>
      </c>
      <c r="M26" s="7">
        <v>4</v>
      </c>
      <c r="N26" s="8" t="s">
        <v>179</v>
      </c>
      <c r="O26" s="9">
        <v>19</v>
      </c>
      <c r="Q26" s="10" t="str">
        <f t="shared" si="0"/>
        <v/>
      </c>
      <c r="R26" s="12">
        <f t="shared" si="1"/>
        <v>58</v>
      </c>
      <c r="S26" s="23">
        <f t="shared" si="2"/>
        <v>1</v>
      </c>
      <c r="U26" s="10">
        <f>SUM(G26,J26,M26)</f>
        <v>11</v>
      </c>
    </row>
    <row r="27" spans="1:28" ht="15.75" x14ac:dyDescent="0.25">
      <c r="A27" s="10" t="s">
        <v>608</v>
      </c>
      <c r="Q27" s="10" t="str">
        <f t="shared" si="0"/>
        <v/>
      </c>
      <c r="R27" s="12">
        <f t="shared" si="1"/>
        <v>0</v>
      </c>
      <c r="S27" s="23">
        <f t="shared" si="2"/>
        <v>0</v>
      </c>
      <c r="U27" s="10">
        <f>SUM(G27,J27,M27)</f>
        <v>0</v>
      </c>
    </row>
    <row r="28" spans="1:28" s="24" customFormat="1" ht="15.75" x14ac:dyDescent="0.25">
      <c r="H28" s="25"/>
      <c r="I28" s="26"/>
      <c r="K28" s="25"/>
      <c r="L28" s="26"/>
      <c r="N28" s="25"/>
      <c r="O28" s="26"/>
      <c r="R28" s="27"/>
      <c r="S28" s="28"/>
    </row>
    <row r="29" spans="1:28" ht="15.75" x14ac:dyDescent="0.25">
      <c r="A29" s="10" t="s">
        <v>609</v>
      </c>
      <c r="Q29" s="10" t="str">
        <f t="shared" si="0"/>
        <v/>
      </c>
      <c r="R29" s="12">
        <f t="shared" si="1"/>
        <v>0</v>
      </c>
      <c r="S29" s="23">
        <f t="shared" si="2"/>
        <v>0</v>
      </c>
      <c r="U29" s="10">
        <f>SUM(G29,J29,M29)</f>
        <v>0</v>
      </c>
      <c r="Y29" s="10">
        <f>SUM(R29,R31,R30,R32,-AB29)</f>
        <v>0</v>
      </c>
      <c r="AB29" s="10">
        <f>MIN(R29:R32)</f>
        <v>0</v>
      </c>
    </row>
    <row r="30" spans="1:28" ht="15.75" x14ac:dyDescent="0.25">
      <c r="A30" s="10" t="s">
        <v>610</v>
      </c>
      <c r="Q30" s="10" t="str">
        <f t="shared" si="0"/>
        <v/>
      </c>
      <c r="R30" s="12">
        <f t="shared" si="1"/>
        <v>0</v>
      </c>
      <c r="S30" s="23">
        <f t="shared" si="2"/>
        <v>0</v>
      </c>
      <c r="U30" s="10">
        <f>SUM(G30,J30,M30)</f>
        <v>0</v>
      </c>
    </row>
    <row r="31" spans="1:28" ht="15.75" x14ac:dyDescent="0.25">
      <c r="A31" s="10" t="s">
        <v>611</v>
      </c>
      <c r="Q31" s="10" t="str">
        <f t="shared" si="0"/>
        <v/>
      </c>
      <c r="R31" s="12">
        <f t="shared" si="1"/>
        <v>0</v>
      </c>
      <c r="S31" s="23">
        <f t="shared" si="2"/>
        <v>0</v>
      </c>
      <c r="U31" s="10">
        <f>SUM(G31,J31,M31)</f>
        <v>0</v>
      </c>
    </row>
    <row r="32" spans="1:28" ht="15.75" x14ac:dyDescent="0.25">
      <c r="A32" s="10" t="s">
        <v>612</v>
      </c>
      <c r="Q32" s="10" t="str">
        <f t="shared" si="0"/>
        <v/>
      </c>
      <c r="R32" s="12">
        <f t="shared" si="1"/>
        <v>0</v>
      </c>
      <c r="S32" s="23">
        <f t="shared" si="2"/>
        <v>0</v>
      </c>
      <c r="U32" s="10">
        <f>SUM(G32,J32,M32)</f>
        <v>0</v>
      </c>
    </row>
    <row r="33" spans="1:28" s="24" customFormat="1" ht="15.75" x14ac:dyDescent="0.25">
      <c r="H33" s="25"/>
      <c r="I33" s="26"/>
      <c r="K33" s="25"/>
      <c r="L33" s="26"/>
      <c r="N33" s="25"/>
      <c r="O33" s="26"/>
      <c r="R33" s="27"/>
      <c r="S33" s="28"/>
    </row>
    <row r="34" spans="1:28" ht="15.75" x14ac:dyDescent="0.25">
      <c r="A34" s="10" t="s">
        <v>613</v>
      </c>
      <c r="Q34" s="10" t="str">
        <f t="shared" si="0"/>
        <v/>
      </c>
      <c r="R34" s="12">
        <f t="shared" si="1"/>
        <v>0</v>
      </c>
      <c r="S34" s="23">
        <f t="shared" si="2"/>
        <v>0</v>
      </c>
      <c r="U34" s="10">
        <f>SUM(G34,J34,M34)</f>
        <v>0</v>
      </c>
      <c r="Y34" s="10">
        <f>SUM(R34,R36,R35,R37,-AB34)</f>
        <v>0</v>
      </c>
      <c r="AB34" s="10">
        <f>MIN(R34:R37)</f>
        <v>0</v>
      </c>
    </row>
    <row r="35" spans="1:28" ht="15.75" x14ac:dyDescent="0.25">
      <c r="A35" s="10" t="s">
        <v>614</v>
      </c>
      <c r="Q35" s="10" t="str">
        <f t="shared" si="0"/>
        <v/>
      </c>
      <c r="R35" s="12">
        <f t="shared" si="1"/>
        <v>0</v>
      </c>
      <c r="S35" s="23">
        <f t="shared" si="2"/>
        <v>0</v>
      </c>
      <c r="U35" s="10">
        <f>SUM(G35,J35,M35)</f>
        <v>0</v>
      </c>
    </row>
    <row r="36" spans="1:28" ht="15.75" x14ac:dyDescent="0.25">
      <c r="A36" s="10" t="s">
        <v>615</v>
      </c>
      <c r="Q36" s="10" t="str">
        <f t="shared" si="0"/>
        <v/>
      </c>
      <c r="R36" s="12">
        <f t="shared" si="1"/>
        <v>0</v>
      </c>
      <c r="S36" s="23">
        <f t="shared" si="2"/>
        <v>0</v>
      </c>
      <c r="U36" s="10">
        <f>SUM(G36,J36,M36)</f>
        <v>0</v>
      </c>
    </row>
    <row r="37" spans="1:28" ht="15.75" x14ac:dyDescent="0.25">
      <c r="A37" s="10" t="s">
        <v>616</v>
      </c>
      <c r="Q37" s="10" t="str">
        <f t="shared" si="0"/>
        <v/>
      </c>
      <c r="R37" s="12">
        <f t="shared" si="1"/>
        <v>0</v>
      </c>
      <c r="S37" s="23">
        <f t="shared" si="2"/>
        <v>0</v>
      </c>
      <c r="U37" s="10">
        <f>SUM(G37,J37,M37)</f>
        <v>0</v>
      </c>
    </row>
    <row r="38" spans="1:28" s="24" customFormat="1" ht="15.75" x14ac:dyDescent="0.25">
      <c r="H38" s="25"/>
      <c r="I38" s="26"/>
      <c r="K38" s="25"/>
      <c r="L38" s="26"/>
      <c r="N38" s="25"/>
      <c r="O38" s="26"/>
      <c r="R38" s="27"/>
      <c r="S38" s="28"/>
    </row>
    <row r="39" spans="1:28" ht="15.75" x14ac:dyDescent="0.25">
      <c r="A39" s="10" t="s">
        <v>617</v>
      </c>
      <c r="B39" s="10" t="s">
        <v>1103</v>
      </c>
      <c r="D39" s="10" t="s">
        <v>971</v>
      </c>
      <c r="F39" s="10" t="s">
        <v>1117</v>
      </c>
      <c r="G39" s="13">
        <v>2</v>
      </c>
      <c r="H39" s="2" t="s">
        <v>191</v>
      </c>
      <c r="I39" s="3">
        <v>24</v>
      </c>
      <c r="J39" s="4">
        <v>3</v>
      </c>
      <c r="K39" s="5" t="s">
        <v>191</v>
      </c>
      <c r="L39" s="6">
        <v>23</v>
      </c>
      <c r="M39" s="7">
        <v>2</v>
      </c>
      <c r="N39" s="8" t="s">
        <v>191</v>
      </c>
      <c r="O39" s="9">
        <v>24</v>
      </c>
      <c r="Q39" s="10" t="str">
        <f t="shared" si="0"/>
        <v/>
      </c>
      <c r="R39" s="12">
        <f t="shared" si="1"/>
        <v>71</v>
      </c>
      <c r="S39" s="23">
        <f t="shared" si="2"/>
        <v>3</v>
      </c>
      <c r="T39" s="10" t="s">
        <v>1146</v>
      </c>
      <c r="U39" s="10">
        <f>SUM(G39,J39,M39)</f>
        <v>7</v>
      </c>
      <c r="Y39" s="10">
        <f>SUM(R39,R41,R40,R42,-AB39)</f>
        <v>71</v>
      </c>
      <c r="AB39" s="10">
        <f>MIN(R39:R42)</f>
        <v>0</v>
      </c>
    </row>
    <row r="40" spans="1:28" ht="15.75" x14ac:dyDescent="0.25">
      <c r="A40" s="10" t="s">
        <v>618</v>
      </c>
      <c r="Q40" s="10" t="str">
        <f t="shared" si="0"/>
        <v/>
      </c>
      <c r="R40" s="12">
        <f t="shared" si="1"/>
        <v>0</v>
      </c>
      <c r="S40" s="23">
        <f t="shared" si="2"/>
        <v>0</v>
      </c>
      <c r="U40" s="10">
        <f>SUM(G40,J40,M40)</f>
        <v>0</v>
      </c>
    </row>
    <row r="41" spans="1:28" ht="15.75" x14ac:dyDescent="0.25">
      <c r="A41" s="10" t="s">
        <v>619</v>
      </c>
      <c r="Q41" s="10" t="str">
        <f t="shared" si="0"/>
        <v/>
      </c>
      <c r="R41" s="12">
        <f t="shared" si="1"/>
        <v>0</v>
      </c>
      <c r="S41" s="23">
        <f t="shared" si="2"/>
        <v>0</v>
      </c>
      <c r="U41" s="10">
        <f>SUM(G41,J41,M41)</f>
        <v>0</v>
      </c>
    </row>
    <row r="42" spans="1:28" ht="15.75" x14ac:dyDescent="0.25">
      <c r="A42" s="10" t="s">
        <v>620</v>
      </c>
      <c r="Q42" s="10" t="str">
        <f t="shared" si="0"/>
        <v/>
      </c>
      <c r="R42" s="12">
        <f t="shared" si="1"/>
        <v>0</v>
      </c>
      <c r="S42" s="23">
        <f t="shared" si="2"/>
        <v>0</v>
      </c>
      <c r="U42" s="10">
        <f>SUM(G42,J42,M42)</f>
        <v>0</v>
      </c>
    </row>
    <row r="43" spans="1:28" s="24" customFormat="1" ht="15.75" x14ac:dyDescent="0.25">
      <c r="H43" s="25"/>
      <c r="I43" s="26"/>
      <c r="K43" s="25"/>
      <c r="L43" s="26"/>
      <c r="N43" s="25"/>
      <c r="O43" s="26"/>
      <c r="R43" s="27"/>
      <c r="S43" s="28"/>
    </row>
    <row r="44" spans="1:28" ht="15.75" x14ac:dyDescent="0.25">
      <c r="A44" s="10" t="s">
        <v>621</v>
      </c>
      <c r="Q44" s="10" t="str">
        <f t="shared" si="0"/>
        <v/>
      </c>
      <c r="R44" s="12">
        <f t="shared" si="1"/>
        <v>0</v>
      </c>
      <c r="S44" s="23">
        <f t="shared" si="2"/>
        <v>0</v>
      </c>
      <c r="U44" s="10">
        <f>SUM(G44,J44,M44)</f>
        <v>0</v>
      </c>
      <c r="Y44" s="10">
        <f>SUM(R44,R46,R45,R47,-AB44)</f>
        <v>0</v>
      </c>
      <c r="AB44" s="10">
        <f>MIN(R44:R47)</f>
        <v>0</v>
      </c>
    </row>
    <row r="45" spans="1:28" ht="15.75" x14ac:dyDescent="0.25">
      <c r="A45" s="10" t="s">
        <v>622</v>
      </c>
      <c r="Q45" s="10" t="str">
        <f t="shared" si="0"/>
        <v/>
      </c>
      <c r="R45" s="12">
        <f t="shared" si="1"/>
        <v>0</v>
      </c>
      <c r="S45" s="23">
        <f t="shared" si="2"/>
        <v>0</v>
      </c>
      <c r="U45" s="10">
        <f>SUM(G45,J45,M45)</f>
        <v>0</v>
      </c>
    </row>
    <row r="46" spans="1:28" ht="15.75" x14ac:dyDescent="0.25">
      <c r="A46" s="10" t="s">
        <v>623</v>
      </c>
      <c r="Q46" s="10" t="str">
        <f t="shared" si="0"/>
        <v/>
      </c>
      <c r="R46" s="12">
        <f t="shared" si="1"/>
        <v>0</v>
      </c>
      <c r="S46" s="23">
        <f t="shared" si="2"/>
        <v>0</v>
      </c>
      <c r="U46" s="10">
        <f>SUM(G46,J46,M46)</f>
        <v>0</v>
      </c>
    </row>
    <row r="47" spans="1:28" ht="15.75" x14ac:dyDescent="0.25">
      <c r="A47" s="10" t="s">
        <v>624</v>
      </c>
      <c r="Q47" s="10" t="str">
        <f t="shared" si="0"/>
        <v/>
      </c>
      <c r="R47" s="12">
        <f t="shared" si="1"/>
        <v>0</v>
      </c>
      <c r="S47" s="23">
        <f t="shared" si="2"/>
        <v>0</v>
      </c>
      <c r="U47" s="10">
        <f>SUM(G47,J47,M47)</f>
        <v>0</v>
      </c>
    </row>
    <row r="48" spans="1:28" s="24" customFormat="1" ht="15.75" x14ac:dyDescent="0.25">
      <c r="H48" s="25"/>
      <c r="I48" s="26"/>
      <c r="K48" s="25"/>
      <c r="L48" s="26"/>
      <c r="N48" s="25"/>
      <c r="O48" s="26"/>
      <c r="R48" s="27"/>
      <c r="S48" s="28"/>
    </row>
    <row r="49" spans="1:28" ht="15.75" x14ac:dyDescent="0.25">
      <c r="A49" s="10" t="s">
        <v>625</v>
      </c>
      <c r="Q49" s="10" t="str">
        <f t="shared" si="0"/>
        <v/>
      </c>
      <c r="R49" s="12">
        <f t="shared" si="1"/>
        <v>0</v>
      </c>
      <c r="S49" s="23">
        <f t="shared" si="2"/>
        <v>0</v>
      </c>
      <c r="U49" s="10">
        <f>SUM(G49,J49,M49)</f>
        <v>0</v>
      </c>
      <c r="Y49" s="10">
        <f>SUM(R49,R51,R50,R52,-AB49)</f>
        <v>0</v>
      </c>
      <c r="AB49" s="10">
        <f>MIN(R49:R52)</f>
        <v>0</v>
      </c>
    </row>
    <row r="50" spans="1:28" ht="15.75" x14ac:dyDescent="0.25">
      <c r="A50" s="10" t="s">
        <v>626</v>
      </c>
      <c r="Q50" s="10" t="str">
        <f t="shared" si="0"/>
        <v/>
      </c>
      <c r="R50" s="12">
        <f t="shared" si="1"/>
        <v>0</v>
      </c>
      <c r="S50" s="23">
        <f t="shared" si="2"/>
        <v>0</v>
      </c>
      <c r="U50" s="10">
        <f>SUM(G50,J50,M50)</f>
        <v>0</v>
      </c>
    </row>
    <row r="51" spans="1:28" ht="15.75" x14ac:dyDescent="0.25">
      <c r="A51" s="10" t="s">
        <v>627</v>
      </c>
      <c r="Q51" s="10" t="str">
        <f t="shared" si="0"/>
        <v/>
      </c>
      <c r="R51" s="12">
        <f t="shared" si="1"/>
        <v>0</v>
      </c>
      <c r="S51" s="23">
        <f t="shared" si="2"/>
        <v>0</v>
      </c>
      <c r="U51" s="10">
        <f>SUM(G51,J51,M51)</f>
        <v>0</v>
      </c>
    </row>
    <row r="52" spans="1:28" ht="15.75" x14ac:dyDescent="0.25">
      <c r="A52" s="10" t="s">
        <v>628</v>
      </c>
      <c r="Q52" s="10" t="str">
        <f t="shared" si="0"/>
        <v/>
      </c>
      <c r="R52" s="12">
        <f t="shared" si="1"/>
        <v>0</v>
      </c>
      <c r="S52" s="23">
        <f t="shared" si="2"/>
        <v>0</v>
      </c>
      <c r="U52" s="10">
        <f>SUM(G52,J52,M52)</f>
        <v>0</v>
      </c>
    </row>
    <row r="53" spans="1:28" s="24" customFormat="1" ht="15.75" x14ac:dyDescent="0.25">
      <c r="H53" s="25"/>
      <c r="I53" s="26"/>
      <c r="K53" s="25"/>
      <c r="L53" s="26"/>
      <c r="N53" s="25"/>
      <c r="O53" s="26"/>
      <c r="R53" s="27"/>
      <c r="S53" s="28"/>
    </row>
    <row r="54" spans="1:28" ht="15.75" x14ac:dyDescent="0.25">
      <c r="A54" s="10" t="s">
        <v>629</v>
      </c>
      <c r="Q54" s="10" t="str">
        <f t="shared" si="0"/>
        <v/>
      </c>
      <c r="R54" s="12">
        <f t="shared" si="1"/>
        <v>0</v>
      </c>
      <c r="S54" s="23">
        <f t="shared" si="2"/>
        <v>0</v>
      </c>
      <c r="U54" s="10">
        <f>SUM(G54,J54,M54)</f>
        <v>0</v>
      </c>
      <c r="Y54" s="10">
        <f>SUM(R54,R56,R55,R57,-AB54)</f>
        <v>0</v>
      </c>
      <c r="AB54" s="10">
        <f>MIN(R54:R57)</f>
        <v>0</v>
      </c>
    </row>
    <row r="55" spans="1:28" ht="15.75" x14ac:dyDescent="0.25">
      <c r="A55" s="10" t="s">
        <v>630</v>
      </c>
      <c r="Q55" s="10" t="str">
        <f t="shared" si="0"/>
        <v/>
      </c>
      <c r="R55" s="12">
        <f t="shared" si="1"/>
        <v>0</v>
      </c>
      <c r="S55" s="23">
        <f t="shared" si="2"/>
        <v>0</v>
      </c>
      <c r="U55" s="10">
        <f>SUM(G55,J55,M55)</f>
        <v>0</v>
      </c>
    </row>
    <row r="56" spans="1:28" ht="15.75" x14ac:dyDescent="0.25">
      <c r="A56" s="10" t="s">
        <v>631</v>
      </c>
      <c r="Q56" s="10" t="str">
        <f t="shared" si="0"/>
        <v/>
      </c>
      <c r="R56" s="12">
        <f t="shared" si="1"/>
        <v>0</v>
      </c>
      <c r="S56" s="23">
        <f t="shared" si="2"/>
        <v>0</v>
      </c>
      <c r="U56" s="10">
        <f>SUM(G56,J56,M56)</f>
        <v>0</v>
      </c>
    </row>
    <row r="57" spans="1:28" ht="15.75" x14ac:dyDescent="0.25">
      <c r="A57" s="10" t="s">
        <v>632</v>
      </c>
      <c r="Q57" s="10" t="str">
        <f t="shared" si="0"/>
        <v/>
      </c>
      <c r="R57" s="12">
        <f t="shared" si="1"/>
        <v>0</v>
      </c>
      <c r="S57" s="23">
        <f t="shared" si="2"/>
        <v>0</v>
      </c>
      <c r="U57" s="10">
        <f>SUM(G57,J57,M57)</f>
        <v>0</v>
      </c>
    </row>
    <row r="58" spans="1:28" s="24" customFormat="1" ht="15.75" x14ac:dyDescent="0.25">
      <c r="H58" s="25"/>
      <c r="I58" s="26"/>
      <c r="K58" s="25"/>
      <c r="L58" s="26"/>
      <c r="N58" s="25"/>
      <c r="O58" s="26"/>
      <c r="R58" s="27"/>
      <c r="S58" s="28"/>
    </row>
    <row r="59" spans="1:28" ht="15.75" x14ac:dyDescent="0.25">
      <c r="A59" s="10" t="s">
        <v>633</v>
      </c>
      <c r="Q59" s="10" t="str">
        <f t="shared" si="0"/>
        <v/>
      </c>
      <c r="R59" s="12">
        <f t="shared" si="1"/>
        <v>0</v>
      </c>
      <c r="S59" s="23">
        <f t="shared" si="2"/>
        <v>0</v>
      </c>
      <c r="U59" s="10">
        <f>SUM(G59,J59,M59)</f>
        <v>0</v>
      </c>
      <c r="Y59" s="10">
        <f>SUM(R59,R61,R60,R62,-AB59)</f>
        <v>0</v>
      </c>
      <c r="AB59" s="10">
        <f>MIN(R59:R62)</f>
        <v>0</v>
      </c>
    </row>
    <row r="60" spans="1:28" ht="15.75" x14ac:dyDescent="0.25">
      <c r="A60" s="10" t="s">
        <v>634</v>
      </c>
      <c r="Q60" s="10" t="str">
        <f t="shared" si="0"/>
        <v/>
      </c>
      <c r="R60" s="12">
        <f t="shared" si="1"/>
        <v>0</v>
      </c>
      <c r="S60" s="23">
        <f t="shared" si="2"/>
        <v>0</v>
      </c>
      <c r="U60" s="10">
        <f>SUM(G60,J60,M60)</f>
        <v>0</v>
      </c>
    </row>
    <row r="61" spans="1:28" ht="15.75" x14ac:dyDescent="0.25">
      <c r="A61" s="10" t="s">
        <v>635</v>
      </c>
      <c r="Q61" s="10" t="str">
        <f t="shared" si="0"/>
        <v/>
      </c>
      <c r="R61" s="12">
        <f t="shared" si="1"/>
        <v>0</v>
      </c>
      <c r="S61" s="23">
        <f t="shared" si="2"/>
        <v>0</v>
      </c>
      <c r="U61" s="10">
        <f>SUM(G61,J61,M61)</f>
        <v>0</v>
      </c>
    </row>
    <row r="62" spans="1:28" ht="15.75" x14ac:dyDescent="0.25">
      <c r="A62" s="10" t="s">
        <v>636</v>
      </c>
      <c r="Q62" s="10" t="str">
        <f t="shared" si="0"/>
        <v/>
      </c>
      <c r="R62" s="12">
        <f t="shared" si="1"/>
        <v>0</v>
      </c>
      <c r="S62" s="23">
        <f t="shared" si="2"/>
        <v>0</v>
      </c>
      <c r="U62" s="10">
        <f>SUM(G62,J62,M62)</f>
        <v>0</v>
      </c>
    </row>
    <row r="63" spans="1:28" s="24" customFormat="1" ht="15.75" x14ac:dyDescent="0.25">
      <c r="H63" s="25"/>
      <c r="I63" s="26"/>
      <c r="K63" s="25"/>
      <c r="L63" s="26"/>
      <c r="N63" s="25"/>
      <c r="O63" s="26"/>
      <c r="R63" s="27"/>
      <c r="S63" s="28"/>
    </row>
    <row r="64" spans="1:28" ht="15.75" x14ac:dyDescent="0.25">
      <c r="A64" s="10" t="s">
        <v>637</v>
      </c>
      <c r="Q64" s="10" t="str">
        <f t="shared" si="0"/>
        <v/>
      </c>
      <c r="R64" s="12">
        <f t="shared" si="1"/>
        <v>0</v>
      </c>
      <c r="S64" s="23">
        <f t="shared" si="2"/>
        <v>0</v>
      </c>
      <c r="U64" s="10">
        <f>SUM(G64,J64,M64)</f>
        <v>0</v>
      </c>
      <c r="Y64" s="10">
        <f>SUM(R64,R66,R65,R67,-AB64)</f>
        <v>0</v>
      </c>
      <c r="AB64" s="10">
        <f>MIN(R64:R67)</f>
        <v>0</v>
      </c>
    </row>
    <row r="65" spans="1:28" ht="15.75" x14ac:dyDescent="0.25">
      <c r="A65" s="10" t="s">
        <v>638</v>
      </c>
      <c r="Q65" s="10" t="str">
        <f t="shared" si="0"/>
        <v/>
      </c>
      <c r="R65" s="12">
        <f t="shared" si="1"/>
        <v>0</v>
      </c>
      <c r="S65" s="23">
        <f t="shared" si="2"/>
        <v>0</v>
      </c>
      <c r="U65" s="10">
        <f>SUM(G65,J65,M65)</f>
        <v>0</v>
      </c>
    </row>
    <row r="66" spans="1:28" ht="15.75" x14ac:dyDescent="0.25">
      <c r="A66" s="10" t="s">
        <v>639</v>
      </c>
      <c r="Q66" s="10" t="str">
        <f t="shared" si="0"/>
        <v/>
      </c>
      <c r="R66" s="12">
        <f t="shared" si="1"/>
        <v>0</v>
      </c>
      <c r="S66" s="23">
        <f t="shared" si="2"/>
        <v>0</v>
      </c>
      <c r="U66" s="10">
        <f>SUM(G66,J66,M66)</f>
        <v>0</v>
      </c>
    </row>
    <row r="67" spans="1:28" ht="15.75" x14ac:dyDescent="0.25">
      <c r="A67" s="10" t="s">
        <v>640</v>
      </c>
      <c r="Q67" s="10" t="str">
        <f t="shared" si="0"/>
        <v/>
      </c>
      <c r="R67" s="12">
        <f t="shared" si="1"/>
        <v>0</v>
      </c>
      <c r="S67" s="23">
        <f t="shared" si="2"/>
        <v>0</v>
      </c>
      <c r="U67" s="10">
        <f>SUM(G67,J67,M67)</f>
        <v>0</v>
      </c>
    </row>
    <row r="68" spans="1:28" s="24" customFormat="1" ht="15.75" x14ac:dyDescent="0.25">
      <c r="H68" s="25"/>
      <c r="I68" s="26"/>
      <c r="K68" s="25"/>
      <c r="L68" s="26"/>
      <c r="N68" s="25"/>
      <c r="O68" s="26"/>
      <c r="R68" s="27"/>
      <c r="S68" s="28"/>
    </row>
    <row r="69" spans="1:28" ht="15.75" x14ac:dyDescent="0.25">
      <c r="A69" s="10" t="s">
        <v>641</v>
      </c>
      <c r="Q69" s="10" t="str">
        <f t="shared" ref="Q69:Q132" si="3">IF(P69="1violation",-7*1,IF(P69="2violations",-7*2,IF(P69="3violations",-7*3,IF(P69="",""))))</f>
        <v/>
      </c>
      <c r="R69" s="12">
        <f t="shared" ref="R69:R132" si="4">SUM(I69,L69,O69,Q69)</f>
        <v>0</v>
      </c>
      <c r="S69" s="23">
        <f t="shared" ref="S69:S132" si="5">IF(H69="S",1*1)+IF(K69="S",1*1)+IF(N69="S",1*1)</f>
        <v>0</v>
      </c>
      <c r="U69" s="10">
        <f>SUM(G69,J69,M69)</f>
        <v>0</v>
      </c>
      <c r="Y69" s="10">
        <f>SUM(R69,R71,R70,R72,-AB69)</f>
        <v>0</v>
      </c>
      <c r="AB69" s="10">
        <f>MIN(R69:R72)</f>
        <v>0</v>
      </c>
    </row>
    <row r="70" spans="1:28" ht="15.75" x14ac:dyDescent="0.25">
      <c r="A70" s="10" t="s">
        <v>642</v>
      </c>
      <c r="Q70" s="10" t="str">
        <f t="shared" si="3"/>
        <v/>
      </c>
      <c r="R70" s="12">
        <f t="shared" si="4"/>
        <v>0</v>
      </c>
      <c r="S70" s="23">
        <f t="shared" si="5"/>
        <v>0</v>
      </c>
      <c r="U70" s="10">
        <f>SUM(G70,J70,M70)</f>
        <v>0</v>
      </c>
    </row>
    <row r="71" spans="1:28" ht="15.75" x14ac:dyDescent="0.25">
      <c r="A71" s="10" t="s">
        <v>643</v>
      </c>
      <c r="Q71" s="10" t="str">
        <f t="shared" si="3"/>
        <v/>
      </c>
      <c r="R71" s="12">
        <f t="shared" si="4"/>
        <v>0</v>
      </c>
      <c r="S71" s="23">
        <f t="shared" si="5"/>
        <v>0</v>
      </c>
      <c r="U71" s="10">
        <f>SUM(G71,J71,M71)</f>
        <v>0</v>
      </c>
    </row>
    <row r="72" spans="1:28" ht="15.75" x14ac:dyDescent="0.25">
      <c r="A72" s="10" t="s">
        <v>644</v>
      </c>
      <c r="Q72" s="10" t="str">
        <f t="shared" si="3"/>
        <v/>
      </c>
      <c r="R72" s="12">
        <f t="shared" si="4"/>
        <v>0</v>
      </c>
      <c r="S72" s="23">
        <f t="shared" si="5"/>
        <v>0</v>
      </c>
      <c r="U72" s="10">
        <f>SUM(G72,J72,M72)</f>
        <v>0</v>
      </c>
    </row>
    <row r="73" spans="1:28" s="24" customFormat="1" ht="15.75" x14ac:dyDescent="0.25">
      <c r="H73" s="25"/>
      <c r="I73" s="26"/>
      <c r="K73" s="25"/>
      <c r="L73" s="26"/>
      <c r="N73" s="25"/>
      <c r="O73" s="26"/>
      <c r="R73" s="27"/>
      <c r="S73" s="28"/>
    </row>
    <row r="74" spans="1:28" ht="15.75" x14ac:dyDescent="0.25">
      <c r="A74" s="10" t="s">
        <v>645</v>
      </c>
      <c r="Q74" s="10" t="str">
        <f t="shared" si="3"/>
        <v/>
      </c>
      <c r="R74" s="12">
        <f t="shared" si="4"/>
        <v>0</v>
      </c>
      <c r="S74" s="23">
        <f t="shared" si="5"/>
        <v>0</v>
      </c>
      <c r="U74" s="10">
        <f>SUM(G74,J74,M74)</f>
        <v>0</v>
      </c>
      <c r="Y74" s="10">
        <f>SUM(R74,R76,R75,R77,-AB74)</f>
        <v>0</v>
      </c>
      <c r="AB74" s="10">
        <f>MIN(R74:R77)</f>
        <v>0</v>
      </c>
    </row>
    <row r="75" spans="1:28" ht="15.75" x14ac:dyDescent="0.25">
      <c r="A75" s="10" t="s">
        <v>646</v>
      </c>
      <c r="Q75" s="10" t="str">
        <f t="shared" si="3"/>
        <v/>
      </c>
      <c r="R75" s="12">
        <f t="shared" si="4"/>
        <v>0</v>
      </c>
      <c r="S75" s="23">
        <f t="shared" si="5"/>
        <v>0</v>
      </c>
      <c r="U75" s="10">
        <f>SUM(G75,J75,M75)</f>
        <v>0</v>
      </c>
    </row>
    <row r="76" spans="1:28" ht="15.75" x14ac:dyDescent="0.25">
      <c r="A76" s="10" t="s">
        <v>646</v>
      </c>
      <c r="Q76" s="10" t="str">
        <f t="shared" si="3"/>
        <v/>
      </c>
      <c r="R76" s="12">
        <f t="shared" si="4"/>
        <v>0</v>
      </c>
      <c r="S76" s="23">
        <f t="shared" si="5"/>
        <v>0</v>
      </c>
      <c r="U76" s="10">
        <f>SUM(G76,J76,M76)</f>
        <v>0</v>
      </c>
    </row>
    <row r="77" spans="1:28" ht="15.75" x14ac:dyDescent="0.25">
      <c r="A77" s="10" t="s">
        <v>647</v>
      </c>
      <c r="Q77" s="10" t="str">
        <f t="shared" si="3"/>
        <v/>
      </c>
      <c r="R77" s="12">
        <f t="shared" si="4"/>
        <v>0</v>
      </c>
      <c r="S77" s="23">
        <f t="shared" si="5"/>
        <v>0</v>
      </c>
      <c r="U77" s="10">
        <f>SUM(G77,J77,M77)</f>
        <v>0</v>
      </c>
    </row>
    <row r="78" spans="1:28" s="24" customFormat="1" ht="15.75" x14ac:dyDescent="0.25">
      <c r="H78" s="25"/>
      <c r="I78" s="26"/>
      <c r="K78" s="25"/>
      <c r="L78" s="26"/>
      <c r="N78" s="25"/>
      <c r="O78" s="26"/>
      <c r="R78" s="27"/>
      <c r="S78" s="28"/>
    </row>
    <row r="79" spans="1:28" ht="15.75" x14ac:dyDescent="0.25">
      <c r="A79" s="10" t="s">
        <v>648</v>
      </c>
      <c r="Q79" s="10" t="str">
        <f t="shared" si="3"/>
        <v/>
      </c>
      <c r="R79" s="12">
        <f t="shared" si="4"/>
        <v>0</v>
      </c>
      <c r="S79" s="23">
        <f t="shared" si="5"/>
        <v>0</v>
      </c>
      <c r="U79" s="10">
        <f>SUM(G79,J79,M79)</f>
        <v>0</v>
      </c>
      <c r="Y79" s="10">
        <f>SUM(R79,R81,R80,R82,-AB79)</f>
        <v>0</v>
      </c>
      <c r="AB79" s="10">
        <f>MIN(R79:R82)</f>
        <v>0</v>
      </c>
    </row>
    <row r="80" spans="1:28" ht="15.75" x14ac:dyDescent="0.25">
      <c r="A80" s="10" t="s">
        <v>649</v>
      </c>
      <c r="Q80" s="10" t="str">
        <f t="shared" si="3"/>
        <v/>
      </c>
      <c r="R80" s="12">
        <f t="shared" si="4"/>
        <v>0</v>
      </c>
      <c r="S80" s="23">
        <f t="shared" si="5"/>
        <v>0</v>
      </c>
      <c r="U80" s="10">
        <f>SUM(G80,J80,M80)</f>
        <v>0</v>
      </c>
    </row>
    <row r="81" spans="1:28" ht="15.75" x14ac:dyDescent="0.25">
      <c r="A81" s="10" t="s">
        <v>650</v>
      </c>
      <c r="Q81" s="10" t="str">
        <f t="shared" si="3"/>
        <v/>
      </c>
      <c r="R81" s="12">
        <f t="shared" si="4"/>
        <v>0</v>
      </c>
      <c r="S81" s="23">
        <f t="shared" si="5"/>
        <v>0</v>
      </c>
      <c r="U81" s="10">
        <f>SUM(G81,J81,M81)</f>
        <v>0</v>
      </c>
    </row>
    <row r="82" spans="1:28" ht="15.75" x14ac:dyDescent="0.25">
      <c r="A82" s="10" t="s">
        <v>651</v>
      </c>
      <c r="Q82" s="10" t="str">
        <f t="shared" si="3"/>
        <v/>
      </c>
      <c r="R82" s="12">
        <f t="shared" si="4"/>
        <v>0</v>
      </c>
      <c r="S82" s="23">
        <f t="shared" si="5"/>
        <v>0</v>
      </c>
      <c r="U82" s="10">
        <f>SUM(G82,J82,M82)</f>
        <v>0</v>
      </c>
    </row>
    <row r="83" spans="1:28" s="24" customFormat="1" ht="15.75" x14ac:dyDescent="0.25">
      <c r="H83" s="25"/>
      <c r="I83" s="26"/>
      <c r="K83" s="25"/>
      <c r="L83" s="26"/>
      <c r="N83" s="25"/>
      <c r="O83" s="26"/>
      <c r="R83" s="27"/>
      <c r="S83" s="28"/>
    </row>
    <row r="84" spans="1:28" ht="15.75" x14ac:dyDescent="0.25">
      <c r="A84" s="10" t="s">
        <v>652</v>
      </c>
      <c r="Q84" s="10" t="str">
        <f t="shared" si="3"/>
        <v/>
      </c>
      <c r="R84" s="12">
        <f t="shared" si="4"/>
        <v>0</v>
      </c>
      <c r="S84" s="23">
        <f t="shared" si="5"/>
        <v>0</v>
      </c>
      <c r="U84" s="10">
        <f>SUM(G84,J84,M84)</f>
        <v>0</v>
      </c>
      <c r="Y84" s="10">
        <f>SUM(R84,R86,R85,R87,-AB84)</f>
        <v>0</v>
      </c>
      <c r="AB84" s="10">
        <f>MIN(R84:R87)</f>
        <v>0</v>
      </c>
    </row>
    <row r="85" spans="1:28" ht="15.75" x14ac:dyDescent="0.25">
      <c r="A85" s="10" t="s">
        <v>653</v>
      </c>
      <c r="Q85" s="10" t="str">
        <f t="shared" si="3"/>
        <v/>
      </c>
      <c r="R85" s="12">
        <f t="shared" si="4"/>
        <v>0</v>
      </c>
      <c r="S85" s="23">
        <f t="shared" si="5"/>
        <v>0</v>
      </c>
      <c r="U85" s="10">
        <f>SUM(G85,J85,M85)</f>
        <v>0</v>
      </c>
    </row>
    <row r="86" spans="1:28" ht="15.75" x14ac:dyDescent="0.25">
      <c r="A86" s="10" t="s">
        <v>654</v>
      </c>
      <c r="Q86" s="10" t="str">
        <f t="shared" si="3"/>
        <v/>
      </c>
      <c r="R86" s="12">
        <f t="shared" si="4"/>
        <v>0</v>
      </c>
      <c r="S86" s="23">
        <f t="shared" si="5"/>
        <v>0</v>
      </c>
      <c r="U86" s="10">
        <f>SUM(G86,J86,M86)</f>
        <v>0</v>
      </c>
    </row>
    <row r="87" spans="1:28" ht="15.75" x14ac:dyDescent="0.25">
      <c r="A87" s="10" t="s">
        <v>655</v>
      </c>
      <c r="Q87" s="10" t="str">
        <f t="shared" si="3"/>
        <v/>
      </c>
      <c r="R87" s="12">
        <f t="shared" si="4"/>
        <v>0</v>
      </c>
      <c r="S87" s="23">
        <f t="shared" si="5"/>
        <v>0</v>
      </c>
      <c r="U87" s="10">
        <f>SUM(G87,J87,M87)</f>
        <v>0</v>
      </c>
    </row>
    <row r="88" spans="1:28" s="24" customFormat="1" ht="15.75" x14ac:dyDescent="0.25">
      <c r="H88" s="25"/>
      <c r="I88" s="26"/>
      <c r="K88" s="25"/>
      <c r="L88" s="26"/>
      <c r="N88" s="25"/>
      <c r="O88" s="26"/>
      <c r="R88" s="27"/>
      <c r="S88" s="28"/>
    </row>
    <row r="89" spans="1:28" ht="15.75" x14ac:dyDescent="0.25">
      <c r="A89" s="10" t="s">
        <v>656</v>
      </c>
      <c r="Q89" s="10" t="str">
        <f t="shared" si="3"/>
        <v/>
      </c>
      <c r="R89" s="12">
        <f t="shared" si="4"/>
        <v>0</v>
      </c>
      <c r="S89" s="23">
        <f t="shared" si="5"/>
        <v>0</v>
      </c>
      <c r="U89" s="10">
        <f>SUM(G89,J89,M89)</f>
        <v>0</v>
      </c>
      <c r="Y89" s="10">
        <f>SUM(R89,R91,R90,R92,-AB89)</f>
        <v>0</v>
      </c>
      <c r="AB89" s="10">
        <f>MIN(R89:R92)</f>
        <v>0</v>
      </c>
    </row>
    <row r="90" spans="1:28" ht="15.75" x14ac:dyDescent="0.25">
      <c r="A90" s="10" t="s">
        <v>657</v>
      </c>
      <c r="Q90" s="10" t="str">
        <f t="shared" si="3"/>
        <v/>
      </c>
      <c r="R90" s="12">
        <f t="shared" si="4"/>
        <v>0</v>
      </c>
      <c r="S90" s="23">
        <f t="shared" si="5"/>
        <v>0</v>
      </c>
      <c r="U90" s="10">
        <f>SUM(G90,J90,M90)</f>
        <v>0</v>
      </c>
    </row>
    <row r="91" spans="1:28" ht="15.75" x14ac:dyDescent="0.25">
      <c r="A91" s="10" t="s">
        <v>658</v>
      </c>
      <c r="Q91" s="10" t="str">
        <f t="shared" si="3"/>
        <v/>
      </c>
      <c r="R91" s="12">
        <f t="shared" si="4"/>
        <v>0</v>
      </c>
      <c r="S91" s="23">
        <f t="shared" si="5"/>
        <v>0</v>
      </c>
      <c r="U91" s="10">
        <f>SUM(G91,J91,M91)</f>
        <v>0</v>
      </c>
    </row>
    <row r="92" spans="1:28" ht="15.75" x14ac:dyDescent="0.25">
      <c r="A92" s="10" t="s">
        <v>659</v>
      </c>
      <c r="Q92" s="10" t="str">
        <f t="shared" si="3"/>
        <v/>
      </c>
      <c r="R92" s="12">
        <f t="shared" si="4"/>
        <v>0</v>
      </c>
      <c r="S92" s="23">
        <f t="shared" si="5"/>
        <v>0</v>
      </c>
      <c r="U92" s="10">
        <f>SUM(G92,J92,M92)</f>
        <v>0</v>
      </c>
    </row>
    <row r="93" spans="1:28" s="24" customFormat="1" ht="15.75" x14ac:dyDescent="0.25">
      <c r="H93" s="25"/>
      <c r="I93" s="26"/>
      <c r="K93" s="25"/>
      <c r="L93" s="26"/>
      <c r="N93" s="25"/>
      <c r="O93" s="26"/>
      <c r="R93" s="27"/>
      <c r="S93" s="28"/>
    </row>
    <row r="94" spans="1:28" ht="15.75" x14ac:dyDescent="0.25">
      <c r="A94" s="10" t="s">
        <v>660</v>
      </c>
      <c r="Q94" s="10" t="str">
        <f t="shared" si="3"/>
        <v/>
      </c>
      <c r="R94" s="12">
        <f t="shared" si="4"/>
        <v>0</v>
      </c>
      <c r="S94" s="23">
        <f t="shared" si="5"/>
        <v>0</v>
      </c>
      <c r="U94" s="10">
        <f>SUM(G94,J94,M94)</f>
        <v>0</v>
      </c>
      <c r="Y94" s="10">
        <f>SUM(R94,R96,R95,R97,-AB94)</f>
        <v>0</v>
      </c>
      <c r="AB94" s="10">
        <f>MIN(R94:R97)</f>
        <v>0</v>
      </c>
    </row>
    <row r="95" spans="1:28" ht="15.75" x14ac:dyDescent="0.25">
      <c r="A95" s="10" t="s">
        <v>661</v>
      </c>
      <c r="Q95" s="10" t="str">
        <f t="shared" si="3"/>
        <v/>
      </c>
      <c r="R95" s="12">
        <f t="shared" si="4"/>
        <v>0</v>
      </c>
      <c r="S95" s="23">
        <f t="shared" si="5"/>
        <v>0</v>
      </c>
      <c r="U95" s="10">
        <f>SUM(G95,J95,M95)</f>
        <v>0</v>
      </c>
    </row>
    <row r="96" spans="1:28" ht="15.75" x14ac:dyDescent="0.25">
      <c r="A96" s="10" t="s">
        <v>662</v>
      </c>
      <c r="Q96" s="10" t="str">
        <f t="shared" si="3"/>
        <v/>
      </c>
      <c r="R96" s="12">
        <f t="shared" si="4"/>
        <v>0</v>
      </c>
      <c r="S96" s="23">
        <f t="shared" si="5"/>
        <v>0</v>
      </c>
      <c r="U96" s="10">
        <f>SUM(G96,J96,M96)</f>
        <v>0</v>
      </c>
    </row>
    <row r="97" spans="1:28" ht="15.75" x14ac:dyDescent="0.25">
      <c r="A97" s="10" t="s">
        <v>663</v>
      </c>
      <c r="Q97" s="10" t="str">
        <f t="shared" si="3"/>
        <v/>
      </c>
      <c r="R97" s="12">
        <f t="shared" si="4"/>
        <v>0</v>
      </c>
      <c r="S97" s="23">
        <f t="shared" si="5"/>
        <v>0</v>
      </c>
      <c r="U97" s="10">
        <f>SUM(G97,J97,M97)</f>
        <v>0</v>
      </c>
    </row>
    <row r="98" spans="1:28" s="24" customFormat="1" ht="15.75" x14ac:dyDescent="0.25">
      <c r="H98" s="25"/>
      <c r="I98" s="26"/>
      <c r="K98" s="25"/>
      <c r="L98" s="26"/>
      <c r="N98" s="25"/>
      <c r="O98" s="26"/>
      <c r="R98" s="27"/>
      <c r="S98" s="28"/>
    </row>
    <row r="99" spans="1:28" ht="15.75" x14ac:dyDescent="0.25">
      <c r="A99" s="10" t="s">
        <v>664</v>
      </c>
      <c r="Q99" s="10" t="str">
        <f t="shared" si="3"/>
        <v/>
      </c>
      <c r="R99" s="12">
        <f t="shared" si="4"/>
        <v>0</v>
      </c>
      <c r="S99" s="23">
        <f t="shared" si="5"/>
        <v>0</v>
      </c>
      <c r="U99" s="10">
        <f>SUM(G99,J99,M99)</f>
        <v>0</v>
      </c>
      <c r="Y99" s="10">
        <f>SUM(R99,R101,R100,R102,-AB99)</f>
        <v>0</v>
      </c>
      <c r="AB99" s="10">
        <f>MIN(R99:R102)</f>
        <v>0</v>
      </c>
    </row>
    <row r="100" spans="1:28" ht="15.75" x14ac:dyDescent="0.25">
      <c r="A100" s="10" t="s">
        <v>665</v>
      </c>
      <c r="Q100" s="10" t="str">
        <f t="shared" si="3"/>
        <v/>
      </c>
      <c r="R100" s="12">
        <f t="shared" si="4"/>
        <v>0</v>
      </c>
      <c r="S100" s="23">
        <f t="shared" si="5"/>
        <v>0</v>
      </c>
      <c r="U100" s="10">
        <f>SUM(G100,J100,M100)</f>
        <v>0</v>
      </c>
    </row>
    <row r="101" spans="1:28" ht="15.75" x14ac:dyDescent="0.25">
      <c r="A101" s="10" t="s">
        <v>666</v>
      </c>
      <c r="Q101" s="10" t="str">
        <f t="shared" si="3"/>
        <v/>
      </c>
      <c r="R101" s="12">
        <f t="shared" si="4"/>
        <v>0</v>
      </c>
      <c r="S101" s="23">
        <f t="shared" si="5"/>
        <v>0</v>
      </c>
      <c r="U101" s="10">
        <f>SUM(G101,J101,M101)</f>
        <v>0</v>
      </c>
    </row>
    <row r="102" spans="1:28" ht="15.75" x14ac:dyDescent="0.25">
      <c r="A102" s="10" t="s">
        <v>667</v>
      </c>
      <c r="Q102" s="10" t="str">
        <f t="shared" si="3"/>
        <v/>
      </c>
      <c r="R102" s="12">
        <f t="shared" si="4"/>
        <v>0</v>
      </c>
      <c r="S102" s="23">
        <f t="shared" si="5"/>
        <v>0</v>
      </c>
      <c r="U102" s="10">
        <f>SUM(G102,J102,M102)</f>
        <v>0</v>
      </c>
    </row>
    <row r="103" spans="1:28" s="24" customFormat="1" ht="15.75" x14ac:dyDescent="0.25">
      <c r="H103" s="25"/>
      <c r="I103" s="26"/>
      <c r="K103" s="25"/>
      <c r="L103" s="26"/>
      <c r="N103" s="25"/>
      <c r="O103" s="26"/>
      <c r="R103" s="27"/>
      <c r="S103" s="28"/>
    </row>
    <row r="104" spans="1:28" ht="15.75" x14ac:dyDescent="0.25">
      <c r="A104" s="10" t="s">
        <v>668</v>
      </c>
      <c r="Q104" s="10" t="str">
        <f t="shared" si="3"/>
        <v/>
      </c>
      <c r="R104" s="12">
        <f t="shared" si="4"/>
        <v>0</v>
      </c>
      <c r="S104" s="23">
        <f t="shared" si="5"/>
        <v>0</v>
      </c>
      <c r="U104" s="10">
        <f>SUM(G104,J104,M104)</f>
        <v>0</v>
      </c>
      <c r="Y104" s="10">
        <f>SUM(R104,R106,R105,R107,-AB104)</f>
        <v>0</v>
      </c>
      <c r="AB104" s="10">
        <f>MIN(R104:R107)</f>
        <v>0</v>
      </c>
    </row>
    <row r="105" spans="1:28" ht="15.75" x14ac:dyDescent="0.25">
      <c r="A105" s="10" t="s">
        <v>669</v>
      </c>
      <c r="Q105" s="10" t="str">
        <f t="shared" si="3"/>
        <v/>
      </c>
      <c r="R105" s="12">
        <f t="shared" si="4"/>
        <v>0</v>
      </c>
      <c r="S105" s="23">
        <f t="shared" si="5"/>
        <v>0</v>
      </c>
      <c r="U105" s="10">
        <f>SUM(G105,J105,M105)</f>
        <v>0</v>
      </c>
    </row>
    <row r="106" spans="1:28" ht="15.75" x14ac:dyDescent="0.25">
      <c r="A106" s="10" t="s">
        <v>670</v>
      </c>
      <c r="Q106" s="10" t="str">
        <f t="shared" si="3"/>
        <v/>
      </c>
      <c r="R106" s="12">
        <f t="shared" si="4"/>
        <v>0</v>
      </c>
      <c r="S106" s="23">
        <f t="shared" si="5"/>
        <v>0</v>
      </c>
      <c r="U106" s="10">
        <f>SUM(G106,J106,M106)</f>
        <v>0</v>
      </c>
    </row>
    <row r="107" spans="1:28" ht="15.75" x14ac:dyDescent="0.25">
      <c r="A107" s="10" t="s">
        <v>671</v>
      </c>
      <c r="Q107" s="10" t="str">
        <f t="shared" si="3"/>
        <v/>
      </c>
      <c r="R107" s="12">
        <f t="shared" si="4"/>
        <v>0</v>
      </c>
      <c r="S107" s="23">
        <f t="shared" si="5"/>
        <v>0</v>
      </c>
      <c r="U107" s="10">
        <f>SUM(G107,J107,M107)</f>
        <v>0</v>
      </c>
    </row>
    <row r="108" spans="1:28" s="24" customFormat="1" ht="15.75" x14ac:dyDescent="0.25">
      <c r="H108" s="25"/>
      <c r="I108" s="26"/>
      <c r="K108" s="25"/>
      <c r="L108" s="26"/>
      <c r="N108" s="25"/>
      <c r="O108" s="26"/>
      <c r="R108" s="27"/>
      <c r="S108" s="28"/>
    </row>
    <row r="109" spans="1:28" ht="15.75" x14ac:dyDescent="0.25">
      <c r="A109" s="10" t="s">
        <v>672</v>
      </c>
      <c r="Q109" s="10" t="str">
        <f t="shared" si="3"/>
        <v/>
      </c>
      <c r="R109" s="12">
        <f t="shared" si="4"/>
        <v>0</v>
      </c>
      <c r="S109" s="23">
        <f t="shared" si="5"/>
        <v>0</v>
      </c>
      <c r="U109" s="10">
        <f>SUM(G109,J109,M109)</f>
        <v>0</v>
      </c>
      <c r="Y109" s="10">
        <f>SUM(R109,R111,R110,R112,-AB109)</f>
        <v>0</v>
      </c>
      <c r="AB109" s="10">
        <f>MIN(R109:R112)</f>
        <v>0</v>
      </c>
    </row>
    <row r="110" spans="1:28" ht="15.75" x14ac:dyDescent="0.25">
      <c r="A110" s="10" t="s">
        <v>673</v>
      </c>
      <c r="Q110" s="10" t="str">
        <f t="shared" si="3"/>
        <v/>
      </c>
      <c r="R110" s="12">
        <f t="shared" si="4"/>
        <v>0</v>
      </c>
      <c r="S110" s="23">
        <f t="shared" si="5"/>
        <v>0</v>
      </c>
      <c r="U110" s="10">
        <f>SUM(G110,J110,M110)</f>
        <v>0</v>
      </c>
    </row>
    <row r="111" spans="1:28" ht="15.75" x14ac:dyDescent="0.25">
      <c r="A111" s="10" t="s">
        <v>674</v>
      </c>
      <c r="Q111" s="10" t="str">
        <f t="shared" si="3"/>
        <v/>
      </c>
      <c r="R111" s="12">
        <f t="shared" si="4"/>
        <v>0</v>
      </c>
      <c r="S111" s="23">
        <f t="shared" si="5"/>
        <v>0</v>
      </c>
      <c r="U111" s="10">
        <f>SUM(G111,J111,M111)</f>
        <v>0</v>
      </c>
    </row>
    <row r="112" spans="1:28" ht="15.75" x14ac:dyDescent="0.25">
      <c r="A112" s="10" t="s">
        <v>675</v>
      </c>
      <c r="Q112" s="10" t="str">
        <f t="shared" si="3"/>
        <v/>
      </c>
      <c r="R112" s="12">
        <f t="shared" si="4"/>
        <v>0</v>
      </c>
      <c r="S112" s="23">
        <f t="shared" si="5"/>
        <v>0</v>
      </c>
      <c r="U112" s="10">
        <f>SUM(G112,J112,M112)</f>
        <v>0</v>
      </c>
    </row>
    <row r="113" spans="1:28" s="24" customFormat="1" ht="15.75" x14ac:dyDescent="0.25">
      <c r="H113" s="25"/>
      <c r="I113" s="26"/>
      <c r="K113" s="25"/>
      <c r="L113" s="26"/>
      <c r="N113" s="25"/>
      <c r="O113" s="26"/>
      <c r="R113" s="27"/>
      <c r="S113" s="28"/>
    </row>
    <row r="114" spans="1:28" ht="15.75" x14ac:dyDescent="0.25">
      <c r="A114" s="10" t="s">
        <v>676</v>
      </c>
      <c r="Q114" s="10" t="str">
        <f t="shared" si="3"/>
        <v/>
      </c>
      <c r="R114" s="12">
        <f t="shared" si="4"/>
        <v>0</v>
      </c>
      <c r="S114" s="23">
        <f t="shared" si="5"/>
        <v>0</v>
      </c>
      <c r="U114" s="10">
        <f>SUM(G114,J114,M114)</f>
        <v>0</v>
      </c>
      <c r="Y114" s="10">
        <f>SUM(R114,R116,R115,R117,-AB114)</f>
        <v>0</v>
      </c>
      <c r="AB114" s="10">
        <f>MIN(R114:R117)</f>
        <v>0</v>
      </c>
    </row>
    <row r="115" spans="1:28" ht="15.75" x14ac:dyDescent="0.25">
      <c r="A115" s="10" t="s">
        <v>677</v>
      </c>
      <c r="Q115" s="10" t="str">
        <f t="shared" si="3"/>
        <v/>
      </c>
      <c r="R115" s="12">
        <f t="shared" si="4"/>
        <v>0</v>
      </c>
      <c r="S115" s="23">
        <f t="shared" si="5"/>
        <v>0</v>
      </c>
      <c r="U115" s="10">
        <f>SUM(G115,J115,M115)</f>
        <v>0</v>
      </c>
    </row>
    <row r="116" spans="1:28" ht="15.75" x14ac:dyDescent="0.25">
      <c r="A116" s="10" t="s">
        <v>678</v>
      </c>
      <c r="Q116" s="10" t="str">
        <f t="shared" si="3"/>
        <v/>
      </c>
      <c r="R116" s="12">
        <f t="shared" si="4"/>
        <v>0</v>
      </c>
      <c r="S116" s="23">
        <f t="shared" si="5"/>
        <v>0</v>
      </c>
      <c r="U116" s="10">
        <f>SUM(G116,J116,M116)</f>
        <v>0</v>
      </c>
    </row>
    <row r="117" spans="1:28" ht="15.75" x14ac:dyDescent="0.25">
      <c r="A117" s="10" t="s">
        <v>679</v>
      </c>
      <c r="Q117" s="10" t="str">
        <f t="shared" si="3"/>
        <v/>
      </c>
      <c r="R117" s="12">
        <f t="shared" si="4"/>
        <v>0</v>
      </c>
      <c r="S117" s="23">
        <f t="shared" si="5"/>
        <v>0</v>
      </c>
      <c r="U117" s="10">
        <f>SUM(G117,J117,M117)</f>
        <v>0</v>
      </c>
    </row>
    <row r="118" spans="1:28" s="24" customFormat="1" ht="15.75" x14ac:dyDescent="0.25">
      <c r="H118" s="25"/>
      <c r="I118" s="26"/>
      <c r="K118" s="25"/>
      <c r="L118" s="26"/>
      <c r="N118" s="25"/>
      <c r="O118" s="26"/>
      <c r="R118" s="27"/>
      <c r="S118" s="28"/>
    </row>
    <row r="119" spans="1:28" ht="15.75" x14ac:dyDescent="0.25">
      <c r="A119" s="10" t="s">
        <v>680</v>
      </c>
      <c r="Q119" s="10" t="str">
        <f t="shared" si="3"/>
        <v/>
      </c>
      <c r="R119" s="12">
        <f t="shared" si="4"/>
        <v>0</v>
      </c>
      <c r="S119" s="23">
        <f t="shared" si="5"/>
        <v>0</v>
      </c>
      <c r="U119" s="10">
        <f>SUM(G119,J119,M119)</f>
        <v>0</v>
      </c>
      <c r="Y119" s="10">
        <f>SUM(R119,R121,R120,R122,-AB119)</f>
        <v>0</v>
      </c>
      <c r="AB119" s="10">
        <f>MIN(R119:R122)</f>
        <v>0</v>
      </c>
    </row>
    <row r="120" spans="1:28" ht="15.75" x14ac:dyDescent="0.25">
      <c r="A120" s="10" t="s">
        <v>681</v>
      </c>
      <c r="Q120" s="10" t="str">
        <f t="shared" si="3"/>
        <v/>
      </c>
      <c r="R120" s="12">
        <f t="shared" si="4"/>
        <v>0</v>
      </c>
      <c r="S120" s="23">
        <f t="shared" si="5"/>
        <v>0</v>
      </c>
      <c r="U120" s="10">
        <f>SUM(G120,J120,M120)</f>
        <v>0</v>
      </c>
    </row>
    <row r="121" spans="1:28" ht="15.75" x14ac:dyDescent="0.25">
      <c r="A121" s="10" t="s">
        <v>682</v>
      </c>
      <c r="Q121" s="10" t="str">
        <f t="shared" si="3"/>
        <v/>
      </c>
      <c r="R121" s="12">
        <f t="shared" si="4"/>
        <v>0</v>
      </c>
      <c r="S121" s="23">
        <f t="shared" si="5"/>
        <v>0</v>
      </c>
      <c r="U121" s="10">
        <f>SUM(G121,J121,M121)</f>
        <v>0</v>
      </c>
    </row>
    <row r="122" spans="1:28" ht="15.75" x14ac:dyDescent="0.25">
      <c r="A122" s="10" t="s">
        <v>683</v>
      </c>
      <c r="Q122" s="10" t="str">
        <f t="shared" si="3"/>
        <v/>
      </c>
      <c r="R122" s="12">
        <f t="shared" si="4"/>
        <v>0</v>
      </c>
      <c r="S122" s="23">
        <f t="shared" si="5"/>
        <v>0</v>
      </c>
      <c r="U122" s="10">
        <f>SUM(G122,J122,M122)</f>
        <v>0</v>
      </c>
    </row>
    <row r="123" spans="1:28" s="24" customFormat="1" ht="15.75" x14ac:dyDescent="0.25">
      <c r="H123" s="25"/>
      <c r="I123" s="26"/>
      <c r="K123" s="25"/>
      <c r="L123" s="26"/>
      <c r="N123" s="25"/>
      <c r="O123" s="26"/>
      <c r="R123" s="27"/>
      <c r="S123" s="28"/>
    </row>
    <row r="124" spans="1:28" ht="15.75" x14ac:dyDescent="0.25">
      <c r="A124" s="10" t="s">
        <v>684</v>
      </c>
      <c r="Q124" s="10" t="str">
        <f t="shared" si="3"/>
        <v/>
      </c>
      <c r="R124" s="12">
        <f t="shared" si="4"/>
        <v>0</v>
      </c>
      <c r="S124" s="23">
        <f t="shared" si="5"/>
        <v>0</v>
      </c>
      <c r="U124" s="10">
        <f>SUM(G124,J124,M124)</f>
        <v>0</v>
      </c>
      <c r="Y124" s="10">
        <f>SUM(R124,R126,R125,R127,-AB124)</f>
        <v>0</v>
      </c>
      <c r="AB124" s="10">
        <f>MIN(R124:R127)</f>
        <v>0</v>
      </c>
    </row>
    <row r="125" spans="1:28" ht="15.75" x14ac:dyDescent="0.25">
      <c r="A125" s="10" t="s">
        <v>685</v>
      </c>
      <c r="Q125" s="10" t="str">
        <f t="shared" si="3"/>
        <v/>
      </c>
      <c r="R125" s="12">
        <f t="shared" si="4"/>
        <v>0</v>
      </c>
      <c r="S125" s="23">
        <f t="shared" si="5"/>
        <v>0</v>
      </c>
      <c r="U125" s="10">
        <f>SUM(G125,J125,M125)</f>
        <v>0</v>
      </c>
    </row>
    <row r="126" spans="1:28" ht="15.75" x14ac:dyDescent="0.25">
      <c r="A126" s="10" t="s">
        <v>686</v>
      </c>
      <c r="Q126" s="10" t="str">
        <f t="shared" si="3"/>
        <v/>
      </c>
      <c r="R126" s="12">
        <f t="shared" si="4"/>
        <v>0</v>
      </c>
      <c r="S126" s="23">
        <f t="shared" si="5"/>
        <v>0</v>
      </c>
      <c r="U126" s="10">
        <f>SUM(G126,J126,M126)</f>
        <v>0</v>
      </c>
    </row>
    <row r="127" spans="1:28" ht="15.75" x14ac:dyDescent="0.25">
      <c r="A127" s="10" t="s">
        <v>687</v>
      </c>
      <c r="Q127" s="10" t="str">
        <f t="shared" si="3"/>
        <v/>
      </c>
      <c r="R127" s="12">
        <f t="shared" si="4"/>
        <v>0</v>
      </c>
      <c r="S127" s="23">
        <f t="shared" si="5"/>
        <v>0</v>
      </c>
      <c r="U127" s="10">
        <f>SUM(G127,J127,M127)</f>
        <v>0</v>
      </c>
    </row>
    <row r="128" spans="1:28" s="24" customFormat="1" ht="15.75" x14ac:dyDescent="0.25">
      <c r="H128" s="25"/>
      <c r="I128" s="26"/>
      <c r="K128" s="25"/>
      <c r="L128" s="26"/>
      <c r="N128" s="25"/>
      <c r="O128" s="26"/>
      <c r="R128" s="27"/>
      <c r="S128" s="28"/>
    </row>
    <row r="129" spans="1:28" ht="15.75" x14ac:dyDescent="0.25">
      <c r="A129" s="10" t="s">
        <v>688</v>
      </c>
      <c r="Q129" s="10" t="str">
        <f t="shared" si="3"/>
        <v/>
      </c>
      <c r="R129" s="12">
        <f t="shared" si="4"/>
        <v>0</v>
      </c>
      <c r="S129" s="23">
        <f t="shared" si="5"/>
        <v>0</v>
      </c>
      <c r="U129" s="10">
        <f>SUM(G129,J129,M129)</f>
        <v>0</v>
      </c>
      <c r="Y129" s="10">
        <f>SUM(R129,R131,R130,R132,-AB129)</f>
        <v>0</v>
      </c>
      <c r="AB129" s="10">
        <f>MIN(R129:R132)</f>
        <v>0</v>
      </c>
    </row>
    <row r="130" spans="1:28" ht="15.75" x14ac:dyDescent="0.25">
      <c r="A130" s="10" t="s">
        <v>689</v>
      </c>
      <c r="Q130" s="10" t="str">
        <f t="shared" si="3"/>
        <v/>
      </c>
      <c r="R130" s="12">
        <f t="shared" si="4"/>
        <v>0</v>
      </c>
      <c r="S130" s="23">
        <f t="shared" si="5"/>
        <v>0</v>
      </c>
      <c r="U130" s="10">
        <f>SUM(G130,J130,M130)</f>
        <v>0</v>
      </c>
    </row>
    <row r="131" spans="1:28" ht="15.75" x14ac:dyDescent="0.25">
      <c r="A131" s="10" t="s">
        <v>690</v>
      </c>
      <c r="Q131" s="10" t="str">
        <f t="shared" si="3"/>
        <v/>
      </c>
      <c r="R131" s="12">
        <f t="shared" si="4"/>
        <v>0</v>
      </c>
      <c r="S131" s="23">
        <f t="shared" si="5"/>
        <v>0</v>
      </c>
      <c r="U131" s="10">
        <f>SUM(G131,J131,M131)</f>
        <v>0</v>
      </c>
    </row>
    <row r="132" spans="1:28" ht="15.75" x14ac:dyDescent="0.25">
      <c r="A132" s="10" t="s">
        <v>691</v>
      </c>
      <c r="Q132" s="10" t="str">
        <f t="shared" si="3"/>
        <v/>
      </c>
      <c r="R132" s="12">
        <f t="shared" si="4"/>
        <v>0</v>
      </c>
      <c r="S132" s="23">
        <f t="shared" si="5"/>
        <v>0</v>
      </c>
      <c r="U132" s="10">
        <f>SUM(G132,J132,M132)</f>
        <v>0</v>
      </c>
    </row>
    <row r="133" spans="1:28" s="24" customFormat="1" ht="15.75" x14ac:dyDescent="0.25">
      <c r="H133" s="25"/>
      <c r="I133" s="26"/>
      <c r="K133" s="25"/>
      <c r="L133" s="26"/>
      <c r="N133" s="25"/>
      <c r="O133" s="26"/>
      <c r="R133" s="27"/>
      <c r="S133" s="28"/>
    </row>
    <row r="134" spans="1:28" ht="15.75" x14ac:dyDescent="0.25">
      <c r="A134" s="10" t="s">
        <v>692</v>
      </c>
      <c r="Q134" s="10" t="str">
        <f t="shared" ref="Q134:Q152" si="6">IF(P134="1violation",-7*1,IF(P134="2violations",-7*2,IF(P134="3violations",-7*3,IF(P134="",""))))</f>
        <v/>
      </c>
      <c r="R134" s="12">
        <f t="shared" ref="R134:R152" si="7">SUM(I134,L134,O134,Q134)</f>
        <v>0</v>
      </c>
      <c r="S134" s="23">
        <f t="shared" ref="S134:S152" si="8">IF(H134="S",1*1)+IF(K134="S",1*1)+IF(N134="S",1*1)</f>
        <v>0</v>
      </c>
      <c r="U134" s="10">
        <f>SUM(G134,J134,M134)</f>
        <v>0</v>
      </c>
      <c r="Y134" s="10">
        <f>SUM(R134,R136,R135,R137,-AB134)</f>
        <v>0</v>
      </c>
      <c r="AB134" s="10">
        <f>MIN(R134:R137)</f>
        <v>0</v>
      </c>
    </row>
    <row r="135" spans="1:28" ht="15.75" x14ac:dyDescent="0.25">
      <c r="A135" s="10" t="s">
        <v>693</v>
      </c>
      <c r="Q135" s="10" t="str">
        <f t="shared" si="6"/>
        <v/>
      </c>
      <c r="R135" s="12">
        <f t="shared" si="7"/>
        <v>0</v>
      </c>
      <c r="S135" s="23">
        <f t="shared" si="8"/>
        <v>0</v>
      </c>
      <c r="U135" s="10">
        <f>SUM(G135,J135,M135)</f>
        <v>0</v>
      </c>
    </row>
    <row r="136" spans="1:28" ht="15.75" x14ac:dyDescent="0.25">
      <c r="A136" s="10" t="s">
        <v>694</v>
      </c>
      <c r="Q136" s="10" t="str">
        <f t="shared" si="6"/>
        <v/>
      </c>
      <c r="R136" s="12">
        <f t="shared" si="7"/>
        <v>0</v>
      </c>
      <c r="S136" s="23">
        <f t="shared" si="8"/>
        <v>0</v>
      </c>
      <c r="U136" s="10">
        <f>SUM(G136,J136,M136)</f>
        <v>0</v>
      </c>
    </row>
    <row r="137" spans="1:28" ht="15.75" x14ac:dyDescent="0.25">
      <c r="A137" s="10" t="s">
        <v>695</v>
      </c>
      <c r="Q137" s="10" t="str">
        <f t="shared" si="6"/>
        <v/>
      </c>
      <c r="R137" s="12">
        <f t="shared" si="7"/>
        <v>0</v>
      </c>
      <c r="S137" s="23">
        <f t="shared" si="8"/>
        <v>0</v>
      </c>
      <c r="U137" s="10">
        <f>SUM(G137,J137,M137)</f>
        <v>0</v>
      </c>
    </row>
    <row r="138" spans="1:28" s="24" customFormat="1" ht="15.75" x14ac:dyDescent="0.25">
      <c r="H138" s="25"/>
      <c r="I138" s="26"/>
      <c r="K138" s="25"/>
      <c r="L138" s="26"/>
      <c r="N138" s="25"/>
      <c r="O138" s="26"/>
      <c r="R138" s="27"/>
      <c r="S138" s="28"/>
    </row>
    <row r="139" spans="1:28" ht="15.75" x14ac:dyDescent="0.25">
      <c r="A139" s="10" t="s">
        <v>696</v>
      </c>
      <c r="Q139" s="10" t="str">
        <f t="shared" si="6"/>
        <v/>
      </c>
      <c r="R139" s="12">
        <f t="shared" si="7"/>
        <v>0</v>
      </c>
      <c r="S139" s="23">
        <f t="shared" si="8"/>
        <v>0</v>
      </c>
      <c r="U139" s="10">
        <f>SUM(G139,J139,M139)</f>
        <v>0</v>
      </c>
      <c r="Y139" s="10">
        <f>SUM(R139,R141,R140,R142,-AB139)</f>
        <v>0</v>
      </c>
      <c r="AB139" s="10">
        <f>MIN(R139:R142)</f>
        <v>0</v>
      </c>
    </row>
    <row r="140" spans="1:28" ht="15.75" x14ac:dyDescent="0.25">
      <c r="A140" s="10" t="s">
        <v>697</v>
      </c>
      <c r="Q140" s="10" t="str">
        <f t="shared" si="6"/>
        <v/>
      </c>
      <c r="R140" s="12">
        <f t="shared" si="7"/>
        <v>0</v>
      </c>
      <c r="S140" s="23">
        <f t="shared" si="8"/>
        <v>0</v>
      </c>
      <c r="U140" s="10">
        <f>SUM(G140,J140,M140)</f>
        <v>0</v>
      </c>
    </row>
    <row r="141" spans="1:28" ht="15.75" x14ac:dyDescent="0.25">
      <c r="A141" s="10" t="s">
        <v>698</v>
      </c>
      <c r="Q141" s="10" t="str">
        <f t="shared" si="6"/>
        <v/>
      </c>
      <c r="R141" s="12">
        <f t="shared" si="7"/>
        <v>0</v>
      </c>
      <c r="S141" s="23">
        <f t="shared" si="8"/>
        <v>0</v>
      </c>
      <c r="U141" s="10">
        <f>SUM(G141,J141,M141)</f>
        <v>0</v>
      </c>
    </row>
    <row r="142" spans="1:28" ht="15.75" x14ac:dyDescent="0.25">
      <c r="A142" s="10" t="s">
        <v>699</v>
      </c>
      <c r="Q142" s="10" t="str">
        <f t="shared" si="6"/>
        <v/>
      </c>
      <c r="R142" s="12">
        <f t="shared" si="7"/>
        <v>0</v>
      </c>
      <c r="S142" s="23">
        <f t="shared" si="8"/>
        <v>0</v>
      </c>
      <c r="U142" s="10">
        <f>SUM(G142,J142,M142)</f>
        <v>0</v>
      </c>
    </row>
    <row r="143" spans="1:28" s="24" customFormat="1" ht="15.75" x14ac:dyDescent="0.25">
      <c r="H143" s="25"/>
      <c r="I143" s="26"/>
      <c r="K143" s="25"/>
      <c r="L143" s="26"/>
      <c r="N143" s="25"/>
      <c r="O143" s="26"/>
      <c r="R143" s="27"/>
      <c r="S143" s="28"/>
    </row>
    <row r="144" spans="1:28" ht="15.75" x14ac:dyDescent="0.25">
      <c r="A144" s="10" t="s">
        <v>700</v>
      </c>
      <c r="Q144" s="10" t="str">
        <f t="shared" si="6"/>
        <v/>
      </c>
      <c r="R144" s="12">
        <f t="shared" si="7"/>
        <v>0</v>
      </c>
      <c r="S144" s="23">
        <f t="shared" si="8"/>
        <v>0</v>
      </c>
      <c r="U144" s="10">
        <f>SUM(G144,J144,M144)</f>
        <v>0</v>
      </c>
      <c r="Y144" s="10">
        <f>SUM(R144,R146,R145,R147,-AB144)</f>
        <v>0</v>
      </c>
      <c r="AB144" s="10">
        <f>MIN(R144:R147)</f>
        <v>0</v>
      </c>
    </row>
    <row r="145" spans="1:28" ht="15.75" x14ac:dyDescent="0.25">
      <c r="A145" s="10" t="s">
        <v>701</v>
      </c>
      <c r="Q145" s="10" t="str">
        <f t="shared" si="6"/>
        <v/>
      </c>
      <c r="R145" s="12">
        <f t="shared" si="7"/>
        <v>0</v>
      </c>
      <c r="S145" s="23">
        <f t="shared" si="8"/>
        <v>0</v>
      </c>
      <c r="U145" s="10">
        <f>SUM(G145,J145,M145)</f>
        <v>0</v>
      </c>
    </row>
    <row r="146" spans="1:28" ht="15.75" x14ac:dyDescent="0.25">
      <c r="A146" s="10" t="s">
        <v>702</v>
      </c>
      <c r="Q146" s="10" t="str">
        <f t="shared" si="6"/>
        <v/>
      </c>
      <c r="R146" s="12">
        <f t="shared" si="7"/>
        <v>0</v>
      </c>
      <c r="S146" s="23">
        <f t="shared" si="8"/>
        <v>0</v>
      </c>
      <c r="U146" s="10">
        <f>SUM(G146,J146,M146)</f>
        <v>0</v>
      </c>
    </row>
    <row r="147" spans="1:28" ht="15.75" x14ac:dyDescent="0.25">
      <c r="A147" s="10" t="s">
        <v>703</v>
      </c>
      <c r="Q147" s="10" t="str">
        <f t="shared" si="6"/>
        <v/>
      </c>
      <c r="R147" s="12">
        <f t="shared" si="7"/>
        <v>0</v>
      </c>
      <c r="S147" s="23">
        <f t="shared" si="8"/>
        <v>0</v>
      </c>
      <c r="U147" s="10">
        <f>SUM(G147,J147,M147)</f>
        <v>0</v>
      </c>
    </row>
    <row r="148" spans="1:28" s="24" customFormat="1" ht="15.75" x14ac:dyDescent="0.25">
      <c r="H148" s="25"/>
      <c r="I148" s="26"/>
      <c r="K148" s="25"/>
      <c r="L148" s="26"/>
      <c r="N148" s="25"/>
      <c r="O148" s="26"/>
      <c r="R148" s="27"/>
      <c r="S148" s="28"/>
    </row>
    <row r="149" spans="1:28" ht="15.75" x14ac:dyDescent="0.25">
      <c r="A149" s="10" t="s">
        <v>704</v>
      </c>
      <c r="Q149" s="10" t="str">
        <f t="shared" si="6"/>
        <v/>
      </c>
      <c r="R149" s="12">
        <f t="shared" si="7"/>
        <v>0</v>
      </c>
      <c r="S149" s="23">
        <f t="shared" si="8"/>
        <v>0</v>
      </c>
      <c r="U149" s="10">
        <f>SUM(G149,J149,M149)</f>
        <v>0</v>
      </c>
      <c r="Y149" s="10">
        <f>SUM(R149,R151,R150,R152,-AB149)</f>
        <v>0</v>
      </c>
      <c r="AB149" s="10">
        <f>MIN(R149:R152)</f>
        <v>0</v>
      </c>
    </row>
    <row r="150" spans="1:28" ht="15.75" x14ac:dyDescent="0.25">
      <c r="A150" s="10" t="s">
        <v>705</v>
      </c>
      <c r="Q150" s="10" t="str">
        <f t="shared" si="6"/>
        <v/>
      </c>
      <c r="R150" s="12">
        <f t="shared" si="7"/>
        <v>0</v>
      </c>
      <c r="S150" s="23">
        <f t="shared" si="8"/>
        <v>0</v>
      </c>
      <c r="U150" s="10">
        <f>SUM(G150,J150,M150)</f>
        <v>0</v>
      </c>
    </row>
    <row r="151" spans="1:28" ht="15.75" x14ac:dyDescent="0.25">
      <c r="A151" s="10" t="s">
        <v>706</v>
      </c>
      <c r="Q151" s="10" t="str">
        <f t="shared" si="6"/>
        <v/>
      </c>
      <c r="R151" s="12">
        <f t="shared" si="7"/>
        <v>0</v>
      </c>
      <c r="S151" s="23">
        <f t="shared" si="8"/>
        <v>0</v>
      </c>
      <c r="U151" s="10">
        <f>SUM(G151,J151,M151)</f>
        <v>0</v>
      </c>
    </row>
    <row r="152" spans="1:28" ht="15.75" x14ac:dyDescent="0.25">
      <c r="A152" s="10" t="s">
        <v>707</v>
      </c>
      <c r="Q152" s="10" t="str">
        <f t="shared" si="6"/>
        <v/>
      </c>
      <c r="R152" s="12">
        <f t="shared" si="7"/>
        <v>0</v>
      </c>
      <c r="S152" s="23">
        <f t="shared" si="8"/>
        <v>0</v>
      </c>
      <c r="U152" s="10">
        <f>SUM(G152,J152,M152)</f>
        <v>0</v>
      </c>
    </row>
    <row r="153" spans="1:28" s="24" customFormat="1" x14ac:dyDescent="0.25">
      <c r="H153" s="25"/>
      <c r="I153" s="26"/>
      <c r="K153" s="25"/>
      <c r="L153" s="26"/>
      <c r="N153" s="25"/>
      <c r="O153" s="26"/>
    </row>
  </sheetData>
  <sheetProtection formatCells="0" formatColumns="0" formatRows="0" sort="0" autoFilter="0"/>
  <autoFilter ref="A3:AB153" xr:uid="{3B014B69-55BC-684A-B46F-D01BA9B766EC}"/>
  <conditionalFormatting sqref="S4:S152">
    <cfRule type="cellIs" dxfId="208" priority="4" operator="equal">
      <formula>2</formula>
    </cfRule>
  </conditionalFormatting>
  <conditionalFormatting sqref="Q1:Q1048576">
    <cfRule type="cellIs" dxfId="207" priority="8" operator="between">
      <formula>-21</formula>
      <formula>-8</formula>
    </cfRule>
    <cfRule type="cellIs" dxfId="206" priority="9" operator="between">
      <formula>-8</formula>
      <formula>-21</formula>
    </cfRule>
  </conditionalFormatting>
  <conditionalFormatting sqref="S4:S152">
    <cfRule type="cellIs" dxfId="205" priority="5" operator="equal">
      <formula>3</formula>
    </cfRule>
  </conditionalFormatting>
  <conditionalFormatting sqref="T4:XFD152 A63:R152 A4:A62 G4:R62">
    <cfRule type="expression" dxfId="204" priority="6">
      <formula>$Q4&lt;=-8</formula>
    </cfRule>
  </conditionalFormatting>
  <conditionalFormatting sqref="B4:F38 B40:F62 E39:F39">
    <cfRule type="expression" dxfId="203" priority="2">
      <formula>$Q4&lt;=-8</formula>
    </cfRule>
  </conditionalFormatting>
  <conditionalFormatting sqref="B39:D39">
    <cfRule type="expression" dxfId="202" priority="1">
      <formula>$S39&lt;=-8</formula>
    </cfRule>
  </conditionalFormatting>
  <dataValidations count="2">
    <dataValidation type="list" allowBlank="1" showInputMessage="1" showErrorMessage="1" sqref="H4:H152 K4:K152 N4:N152" xr:uid="{5EF57728-1746-7E42-BE75-4355434437EB}">
      <formula1>$X$1:$AB$1</formula1>
    </dataValidation>
    <dataValidation type="list" allowBlank="1" showInputMessage="1" showErrorMessage="1" sqref="P4:P152" xr:uid="{45232741-790D-954B-A7AE-134AC4882FFA}">
      <formula1>$AC$1:$AE$1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53"/>
  <sheetViews>
    <sheetView workbookViewId="0">
      <pane xSplit="2" ySplit="3" topLeftCell="E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6.7109375" defaultRowHeight="15" x14ac:dyDescent="0.25"/>
  <cols>
    <col min="1" max="1" width="7.140625" style="10" customWidth="1"/>
    <col min="2" max="2" width="20.85546875" style="10" bestFit="1" customWidth="1"/>
    <col min="3" max="3" width="6.7109375" style="10" customWidth="1"/>
    <col min="4" max="4" width="14" style="10" customWidth="1"/>
    <col min="5" max="5" width="6.7109375" style="10" customWidth="1"/>
    <col min="6" max="6" width="13.140625" style="10" customWidth="1"/>
    <col min="7" max="7" width="6.7109375" style="10" customWidth="1"/>
    <col min="8" max="8" width="11.85546875" style="10" customWidth="1"/>
    <col min="9" max="9" width="6.7109375" style="10" customWidth="1"/>
    <col min="10" max="10" width="17.7109375" style="10" bestFit="1" customWidth="1"/>
    <col min="11" max="11" width="8" style="13" hidden="1" customWidth="1"/>
    <col min="12" max="12" width="4.28515625" style="2" hidden="1" customWidth="1"/>
    <col min="13" max="13" width="7.42578125" style="3" hidden="1" customWidth="1"/>
    <col min="14" max="14" width="8" style="4" hidden="1" customWidth="1"/>
    <col min="15" max="15" width="4.28515625" style="5" hidden="1" customWidth="1"/>
    <col min="16" max="16" width="7.42578125" style="6" hidden="1" customWidth="1"/>
    <col min="17" max="17" width="8" style="7" hidden="1" customWidth="1"/>
    <col min="18" max="18" width="4.28515625" style="8" hidden="1" customWidth="1"/>
    <col min="19" max="19" width="7.42578125" style="9" hidden="1" customWidth="1"/>
    <col min="20" max="20" width="12.85546875" style="10" hidden="1" customWidth="1"/>
    <col min="21" max="21" width="0" style="10" hidden="1" customWidth="1"/>
    <col min="22" max="22" width="11" style="10" hidden="1" customWidth="1"/>
    <col min="23" max="23" width="11.28515625" style="10" bestFit="1" customWidth="1"/>
    <col min="24" max="24" width="6.7109375" style="10"/>
    <col min="25" max="25" width="10.28515625" style="10" bestFit="1" customWidth="1"/>
    <col min="26" max="27" width="6.7109375" style="10"/>
    <col min="28" max="28" width="24.85546875" style="10" bestFit="1" customWidth="1"/>
    <col min="29" max="29" width="2.140625" style="10" bestFit="1" customWidth="1"/>
    <col min="30" max="30" width="2.28515625" style="10" bestFit="1" customWidth="1"/>
    <col min="31" max="31" width="2" style="10" bestFit="1" customWidth="1"/>
    <col min="32" max="32" width="22.85546875" style="10" bestFit="1" customWidth="1"/>
    <col min="33" max="33" width="9" style="10" bestFit="1" customWidth="1"/>
    <col min="34" max="35" width="9.7109375" style="10" bestFit="1" customWidth="1"/>
    <col min="36" max="16384" width="6.7109375" style="10"/>
  </cols>
  <sheetData>
    <row r="1" spans="1:35" x14ac:dyDescent="0.25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3" t="s">
        <v>211</v>
      </c>
      <c r="AB1" s="11" t="s">
        <v>191</v>
      </c>
      <c r="AC1" s="11" t="s">
        <v>179</v>
      </c>
      <c r="AD1" s="11" t="s">
        <v>181</v>
      </c>
      <c r="AE1" s="11" t="s">
        <v>180</v>
      </c>
      <c r="AF1" s="12"/>
      <c r="AG1" s="11" t="s">
        <v>207</v>
      </c>
      <c r="AH1" s="11" t="s">
        <v>208</v>
      </c>
      <c r="AI1" s="11" t="s">
        <v>206</v>
      </c>
    </row>
    <row r="2" spans="1:35" x14ac:dyDescent="0.25">
      <c r="K2" s="13" t="s">
        <v>1</v>
      </c>
      <c r="N2" s="4" t="s">
        <v>2</v>
      </c>
      <c r="Q2" s="7" t="s">
        <v>3</v>
      </c>
      <c r="T2" s="14" t="s">
        <v>205</v>
      </c>
      <c r="AF2" s="15" t="s">
        <v>219</v>
      </c>
    </row>
    <row r="3" spans="1:35" x14ac:dyDescent="0.25">
      <c r="B3" s="16" t="s">
        <v>4</v>
      </c>
      <c r="D3" s="16" t="s">
        <v>4</v>
      </c>
      <c r="F3" s="16" t="s">
        <v>4</v>
      </c>
      <c r="H3" s="16" t="s">
        <v>4</v>
      </c>
      <c r="J3" s="16" t="s">
        <v>5</v>
      </c>
      <c r="K3" s="17" t="s">
        <v>6</v>
      </c>
      <c r="L3" s="2" t="s">
        <v>215</v>
      </c>
      <c r="M3" s="18" t="s">
        <v>836</v>
      </c>
      <c r="N3" s="19" t="s">
        <v>7</v>
      </c>
      <c r="O3" s="5" t="s">
        <v>215</v>
      </c>
      <c r="P3" s="20" t="s">
        <v>837</v>
      </c>
      <c r="Q3" s="21" t="s">
        <v>8</v>
      </c>
      <c r="R3" s="8" t="s">
        <v>215</v>
      </c>
      <c r="S3" s="22" t="s">
        <v>838</v>
      </c>
      <c r="T3" s="16" t="s">
        <v>11</v>
      </c>
      <c r="U3" s="16"/>
      <c r="V3" s="16" t="s">
        <v>835</v>
      </c>
      <c r="W3" s="16" t="s">
        <v>827</v>
      </c>
      <c r="X3" s="16"/>
      <c r="Y3" s="16" t="s">
        <v>9</v>
      </c>
      <c r="AB3" s="16" t="s">
        <v>10</v>
      </c>
      <c r="AF3" s="16" t="s">
        <v>214</v>
      </c>
    </row>
    <row r="4" spans="1:35" ht="15.75" x14ac:dyDescent="0.25">
      <c r="A4" s="10" t="s">
        <v>708</v>
      </c>
      <c r="B4" s="10" t="s">
        <v>1006</v>
      </c>
      <c r="J4" s="10" t="s">
        <v>1007</v>
      </c>
      <c r="K4" s="13">
        <v>4</v>
      </c>
      <c r="L4" s="2" t="s">
        <v>191</v>
      </c>
      <c r="M4" s="3">
        <v>24</v>
      </c>
      <c r="N4" s="4">
        <v>4</v>
      </c>
      <c r="O4" s="5" t="s">
        <v>191</v>
      </c>
      <c r="P4" s="6">
        <v>25</v>
      </c>
      <c r="Q4" s="7">
        <v>4</v>
      </c>
      <c r="R4" s="8" t="s">
        <v>191</v>
      </c>
      <c r="S4" s="9">
        <v>24</v>
      </c>
      <c r="U4" s="10" t="str">
        <f>IF(T4="1violation",-7*1,IF(T4="2violations",-7*2,IF(T4="3violations",-7*3,IF(T4="",""))))</f>
        <v/>
      </c>
      <c r="V4" s="12">
        <f>SUM(M4,P4,S4,U4)</f>
        <v>73</v>
      </c>
      <c r="W4" s="23">
        <f>IF(L4="S",1*1)+IF(O4="S",1*1)+IF(R4="S",1*1)</f>
        <v>3</v>
      </c>
      <c r="X4" s="10" t="s">
        <v>1146</v>
      </c>
      <c r="Y4" s="10">
        <f>SUM(K4,N4,Q4)</f>
        <v>12</v>
      </c>
      <c r="AC4" s="10">
        <f>SUM(V4,V6,V5,V7,-AF4)</f>
        <v>218</v>
      </c>
      <c r="AF4" s="10">
        <f>MIN(V4:V7)</f>
        <v>61</v>
      </c>
    </row>
    <row r="5" spans="1:35" ht="15.75" x14ac:dyDescent="0.25">
      <c r="A5" s="10" t="s">
        <v>709</v>
      </c>
      <c r="B5" s="10" t="s">
        <v>1008</v>
      </c>
      <c r="J5" s="10" t="s">
        <v>1009</v>
      </c>
      <c r="K5" s="13">
        <v>2</v>
      </c>
      <c r="L5" s="2" t="s">
        <v>191</v>
      </c>
      <c r="M5" s="3">
        <v>24</v>
      </c>
      <c r="N5" s="4">
        <v>2</v>
      </c>
      <c r="O5" s="5" t="s">
        <v>191</v>
      </c>
      <c r="P5" s="6">
        <v>23</v>
      </c>
      <c r="Q5" s="7">
        <v>2</v>
      </c>
      <c r="R5" s="8" t="s">
        <v>191</v>
      </c>
      <c r="S5" s="9">
        <v>25</v>
      </c>
      <c r="U5" s="10" t="str">
        <f t="shared" ref="U5:U67" si="0">IF(T5="1violation",-7*1,IF(T5="2violations",-7*2,IF(T5="3violations",-7*3,IF(T5="",""))))</f>
        <v/>
      </c>
      <c r="V5" s="12">
        <f t="shared" ref="V5:V67" si="1">SUM(M5,P5,S5,U5)</f>
        <v>72</v>
      </c>
      <c r="W5" s="23">
        <f t="shared" ref="W5:W67" si="2">IF(L5="S",1*1)+IF(O5="S",1*1)+IF(R5="S",1*1)</f>
        <v>3</v>
      </c>
      <c r="X5" s="10" t="s">
        <v>1146</v>
      </c>
      <c r="Y5" s="10">
        <f>SUM(K5,N5,Q5)</f>
        <v>6</v>
      </c>
    </row>
    <row r="6" spans="1:35" ht="15.75" x14ac:dyDescent="0.25">
      <c r="A6" s="10" t="s">
        <v>710</v>
      </c>
      <c r="B6" s="10" t="s">
        <v>1010</v>
      </c>
      <c r="J6" s="10" t="s">
        <v>1011</v>
      </c>
      <c r="K6" s="13">
        <v>4</v>
      </c>
      <c r="L6" s="2" t="s">
        <v>1075</v>
      </c>
      <c r="M6" s="3">
        <v>18</v>
      </c>
      <c r="N6" s="4">
        <v>4</v>
      </c>
      <c r="O6" s="5" t="s">
        <v>191</v>
      </c>
      <c r="P6" s="6">
        <v>22</v>
      </c>
      <c r="Q6" s="7">
        <v>3</v>
      </c>
      <c r="R6" s="8" t="s">
        <v>191</v>
      </c>
      <c r="S6" s="9">
        <v>21</v>
      </c>
      <c r="U6" s="10" t="str">
        <f t="shared" si="0"/>
        <v/>
      </c>
      <c r="V6" s="12">
        <f t="shared" si="1"/>
        <v>61</v>
      </c>
      <c r="W6" s="23">
        <f t="shared" si="2"/>
        <v>2</v>
      </c>
      <c r="Y6" s="10">
        <f>SUM(K6,N6,Q6)</f>
        <v>11</v>
      </c>
    </row>
    <row r="7" spans="1:35" ht="15.75" x14ac:dyDescent="0.25">
      <c r="A7" s="10" t="s">
        <v>711</v>
      </c>
      <c r="B7" s="10" t="s">
        <v>1012</v>
      </c>
      <c r="J7" s="10" t="s">
        <v>1013</v>
      </c>
      <c r="K7" s="13">
        <v>2</v>
      </c>
      <c r="L7" s="2" t="s">
        <v>191</v>
      </c>
      <c r="M7" s="3">
        <v>23</v>
      </c>
      <c r="N7" s="4">
        <v>1</v>
      </c>
      <c r="O7" s="5" t="s">
        <v>191</v>
      </c>
      <c r="P7" s="6">
        <v>25</v>
      </c>
      <c r="Q7" s="7">
        <v>1</v>
      </c>
      <c r="R7" s="8" t="s">
        <v>191</v>
      </c>
      <c r="S7" s="9">
        <v>25</v>
      </c>
      <c r="U7" s="10" t="str">
        <f t="shared" si="0"/>
        <v/>
      </c>
      <c r="V7" s="12">
        <f t="shared" si="1"/>
        <v>73</v>
      </c>
      <c r="W7" s="23">
        <f t="shared" si="2"/>
        <v>3</v>
      </c>
      <c r="X7" s="10" t="s">
        <v>1146</v>
      </c>
      <c r="Y7" s="10">
        <f>SUM(K7,N7,Q7)</f>
        <v>4</v>
      </c>
      <c r="Z7" s="10" t="s">
        <v>1149</v>
      </c>
    </row>
    <row r="8" spans="1:35" s="24" customFormat="1" ht="15.75" x14ac:dyDescent="0.25">
      <c r="L8" s="25"/>
      <c r="M8" s="26"/>
      <c r="O8" s="25"/>
      <c r="P8" s="26"/>
      <c r="R8" s="25"/>
      <c r="S8" s="26"/>
      <c r="V8" s="27"/>
      <c r="W8" s="28"/>
    </row>
    <row r="9" spans="1:35" ht="15.75" x14ac:dyDescent="0.25">
      <c r="A9" s="10" t="s">
        <v>712</v>
      </c>
      <c r="B9" s="10" t="s">
        <v>1014</v>
      </c>
      <c r="J9" s="10" t="s">
        <v>1015</v>
      </c>
      <c r="K9" s="13">
        <v>4</v>
      </c>
      <c r="L9" s="2" t="s">
        <v>191</v>
      </c>
      <c r="M9" s="3">
        <v>22</v>
      </c>
      <c r="N9" s="4">
        <v>4</v>
      </c>
      <c r="O9" s="5" t="s">
        <v>191</v>
      </c>
      <c r="P9" s="6">
        <v>21</v>
      </c>
      <c r="Q9" s="7">
        <v>4</v>
      </c>
      <c r="R9" s="8" t="s">
        <v>191</v>
      </c>
      <c r="S9" s="9">
        <v>24</v>
      </c>
      <c r="U9" s="10" t="str">
        <f t="shared" si="0"/>
        <v/>
      </c>
      <c r="V9" s="12">
        <f t="shared" si="1"/>
        <v>67</v>
      </c>
      <c r="W9" s="23">
        <f t="shared" si="2"/>
        <v>3</v>
      </c>
      <c r="X9" s="10" t="s">
        <v>1146</v>
      </c>
      <c r="Y9" s="10">
        <f>SUM(K9,N9,Q9)</f>
        <v>12</v>
      </c>
      <c r="AC9" s="10">
        <f>SUM(V9,V11,V10,V12,-AF9)</f>
        <v>211</v>
      </c>
      <c r="AF9" s="10">
        <f>MIN(V9:V12)</f>
        <v>65</v>
      </c>
    </row>
    <row r="10" spans="1:35" ht="15.75" x14ac:dyDescent="0.25">
      <c r="A10" s="10" t="s">
        <v>713</v>
      </c>
      <c r="B10" s="10" t="s">
        <v>1016</v>
      </c>
      <c r="D10" s="10" t="s">
        <v>918</v>
      </c>
      <c r="J10" s="10" t="s">
        <v>1017</v>
      </c>
      <c r="K10" s="13">
        <v>2</v>
      </c>
      <c r="L10" s="2" t="s">
        <v>191</v>
      </c>
      <c r="M10" s="3">
        <v>22</v>
      </c>
      <c r="N10" s="4">
        <v>4</v>
      </c>
      <c r="O10" s="5" t="s">
        <v>179</v>
      </c>
      <c r="P10" s="6">
        <v>18</v>
      </c>
      <c r="Q10" s="7">
        <v>1</v>
      </c>
      <c r="R10" s="8" t="s">
        <v>191</v>
      </c>
      <c r="S10" s="9">
        <v>25</v>
      </c>
      <c r="U10" s="10" t="str">
        <f t="shared" si="0"/>
        <v/>
      </c>
      <c r="V10" s="12">
        <f t="shared" si="1"/>
        <v>65</v>
      </c>
      <c r="W10" s="23">
        <f t="shared" si="2"/>
        <v>2</v>
      </c>
      <c r="Y10" s="10">
        <f>SUM(K10,N10,Q10)</f>
        <v>7</v>
      </c>
    </row>
    <row r="11" spans="1:35" ht="15.75" x14ac:dyDescent="0.25">
      <c r="A11" s="10" t="s">
        <v>714</v>
      </c>
      <c r="B11" s="10" t="s">
        <v>1018</v>
      </c>
      <c r="J11" s="10" t="s">
        <v>1019</v>
      </c>
      <c r="K11" s="13">
        <v>4</v>
      </c>
      <c r="L11" s="2" t="s">
        <v>191</v>
      </c>
      <c r="M11" s="3">
        <v>24</v>
      </c>
      <c r="N11" s="4">
        <v>4</v>
      </c>
      <c r="O11" s="5" t="s">
        <v>191</v>
      </c>
      <c r="P11" s="6">
        <v>25</v>
      </c>
      <c r="Q11" s="7">
        <v>4</v>
      </c>
      <c r="R11" s="8" t="s">
        <v>191</v>
      </c>
      <c r="S11" s="9">
        <v>23</v>
      </c>
      <c r="U11" s="10" t="str">
        <f t="shared" si="0"/>
        <v/>
      </c>
      <c r="V11" s="12">
        <f t="shared" si="1"/>
        <v>72</v>
      </c>
      <c r="W11" s="23">
        <f t="shared" si="2"/>
        <v>3</v>
      </c>
      <c r="X11" s="10" t="s">
        <v>1146</v>
      </c>
      <c r="Y11" s="10">
        <f>SUM(K11,N11,Q11)</f>
        <v>12</v>
      </c>
    </row>
    <row r="12" spans="1:35" ht="15.75" x14ac:dyDescent="0.25">
      <c r="A12" s="10" t="s">
        <v>715</v>
      </c>
      <c r="B12" s="10" t="s">
        <v>1020</v>
      </c>
      <c r="D12" s="10" t="s">
        <v>1021</v>
      </c>
      <c r="F12" s="10" t="s">
        <v>919</v>
      </c>
      <c r="J12" s="10" t="s">
        <v>1022</v>
      </c>
      <c r="K12" s="13">
        <v>3</v>
      </c>
      <c r="L12" s="2" t="s">
        <v>191</v>
      </c>
      <c r="M12" s="3">
        <v>23</v>
      </c>
      <c r="N12" s="4">
        <v>1</v>
      </c>
      <c r="O12" s="5" t="s">
        <v>191</v>
      </c>
      <c r="P12" s="6">
        <v>24</v>
      </c>
      <c r="Q12" s="7">
        <v>4</v>
      </c>
      <c r="R12" s="8" t="s">
        <v>191</v>
      </c>
      <c r="S12" s="9">
        <v>25</v>
      </c>
      <c r="U12" s="10" t="str">
        <f t="shared" si="0"/>
        <v/>
      </c>
      <c r="V12" s="12">
        <f t="shared" si="1"/>
        <v>72</v>
      </c>
      <c r="W12" s="23">
        <f t="shared" si="2"/>
        <v>3</v>
      </c>
      <c r="X12" s="10" t="s">
        <v>1146</v>
      </c>
      <c r="Y12" s="10">
        <f>SUM(K12,N12,Q12)</f>
        <v>8</v>
      </c>
    </row>
    <row r="13" spans="1:35" s="24" customFormat="1" ht="15.75" x14ac:dyDescent="0.25">
      <c r="L13" s="25"/>
      <c r="M13" s="26"/>
      <c r="O13" s="25"/>
      <c r="P13" s="26"/>
      <c r="R13" s="25"/>
      <c r="S13" s="26"/>
      <c r="V13" s="27"/>
      <c r="W13" s="28"/>
    </row>
    <row r="14" spans="1:35" ht="15.75" x14ac:dyDescent="0.25">
      <c r="A14" s="10" t="s">
        <v>716</v>
      </c>
      <c r="B14" s="10" t="s">
        <v>1023</v>
      </c>
      <c r="J14" s="10" t="s">
        <v>1080</v>
      </c>
      <c r="K14" s="13">
        <v>4</v>
      </c>
      <c r="L14" s="2" t="s">
        <v>179</v>
      </c>
      <c r="M14" s="3">
        <v>20</v>
      </c>
      <c r="N14" s="4">
        <v>2</v>
      </c>
      <c r="O14" s="5" t="s">
        <v>191</v>
      </c>
      <c r="P14" s="6">
        <v>25</v>
      </c>
      <c r="Q14" s="7">
        <v>2</v>
      </c>
      <c r="R14" s="8" t="s">
        <v>191</v>
      </c>
      <c r="S14" s="9">
        <v>25</v>
      </c>
      <c r="U14" s="10" t="str">
        <f t="shared" si="0"/>
        <v/>
      </c>
      <c r="V14" s="12">
        <f t="shared" si="1"/>
        <v>70</v>
      </c>
      <c r="W14" s="23">
        <f t="shared" si="2"/>
        <v>2</v>
      </c>
      <c r="Y14" s="10">
        <f>SUM(K14,N14,Q14)</f>
        <v>8</v>
      </c>
      <c r="AC14" s="10">
        <f>SUM(V14,V16,V15,V17,-AF14)</f>
        <v>209</v>
      </c>
      <c r="AF14" s="10">
        <f>MIN(V14:V17)</f>
        <v>64</v>
      </c>
    </row>
    <row r="15" spans="1:35" ht="15.75" x14ac:dyDescent="0.25">
      <c r="A15" s="10" t="s">
        <v>717</v>
      </c>
      <c r="B15" s="10" t="s">
        <v>1024</v>
      </c>
      <c r="J15" s="10" t="s">
        <v>1077</v>
      </c>
      <c r="K15" s="13">
        <v>1</v>
      </c>
      <c r="L15" s="2" t="s">
        <v>191</v>
      </c>
      <c r="M15" s="3">
        <v>25</v>
      </c>
      <c r="N15" s="4">
        <v>3</v>
      </c>
      <c r="O15" s="5" t="s">
        <v>191</v>
      </c>
      <c r="P15" s="6">
        <v>24</v>
      </c>
      <c r="Q15" s="7">
        <v>3</v>
      </c>
      <c r="R15" s="8" t="s">
        <v>191</v>
      </c>
      <c r="S15" s="9">
        <v>25</v>
      </c>
      <c r="U15" s="10" t="str">
        <f t="shared" si="0"/>
        <v/>
      </c>
      <c r="V15" s="12">
        <f t="shared" si="1"/>
        <v>74</v>
      </c>
      <c r="W15" s="23">
        <f t="shared" si="2"/>
        <v>3</v>
      </c>
      <c r="X15" s="10" t="s">
        <v>1146</v>
      </c>
      <c r="Y15" s="10">
        <f>SUM(K15,N15,Q15)</f>
        <v>7</v>
      </c>
    </row>
    <row r="16" spans="1:35" ht="15.75" x14ac:dyDescent="0.25">
      <c r="A16" s="10" t="s">
        <v>718</v>
      </c>
      <c r="B16" s="10" t="s">
        <v>1025</v>
      </c>
      <c r="D16" s="10" t="s">
        <v>1026</v>
      </c>
      <c r="J16" s="10" t="s">
        <v>1076</v>
      </c>
      <c r="K16" s="13">
        <v>4</v>
      </c>
      <c r="L16" s="2" t="s">
        <v>179</v>
      </c>
      <c r="M16" s="3">
        <v>18</v>
      </c>
      <c r="N16" s="4">
        <v>3</v>
      </c>
      <c r="O16" s="5" t="s">
        <v>191</v>
      </c>
      <c r="P16" s="6">
        <v>25</v>
      </c>
      <c r="Q16" s="7">
        <v>4</v>
      </c>
      <c r="R16" s="8" t="s">
        <v>191</v>
      </c>
      <c r="S16" s="9">
        <v>22</v>
      </c>
      <c r="U16" s="10" t="str">
        <f t="shared" si="0"/>
        <v/>
      </c>
      <c r="V16" s="12">
        <f t="shared" si="1"/>
        <v>65</v>
      </c>
      <c r="W16" s="23">
        <f t="shared" si="2"/>
        <v>2</v>
      </c>
      <c r="Y16" s="10">
        <f>SUM(K16,N16,Q16)</f>
        <v>11</v>
      </c>
    </row>
    <row r="17" spans="1:32" ht="15.75" x14ac:dyDescent="0.25">
      <c r="A17" s="10" t="s">
        <v>719</v>
      </c>
      <c r="B17" s="10" t="s">
        <v>1027</v>
      </c>
      <c r="J17" s="10" t="s">
        <v>1079</v>
      </c>
      <c r="K17" s="13">
        <v>3</v>
      </c>
      <c r="L17" s="2" t="s">
        <v>191</v>
      </c>
      <c r="M17" s="3">
        <v>25</v>
      </c>
      <c r="N17" s="4">
        <v>4</v>
      </c>
      <c r="O17" s="5" t="s">
        <v>191</v>
      </c>
      <c r="P17" s="6">
        <v>20</v>
      </c>
      <c r="Q17" s="7">
        <v>4</v>
      </c>
      <c r="R17" s="8" t="s">
        <v>179</v>
      </c>
      <c r="S17" s="9">
        <v>19</v>
      </c>
      <c r="U17" s="10" t="str">
        <f t="shared" si="0"/>
        <v/>
      </c>
      <c r="V17" s="12">
        <f t="shared" si="1"/>
        <v>64</v>
      </c>
      <c r="W17" s="23">
        <f t="shared" si="2"/>
        <v>2</v>
      </c>
      <c r="Y17" s="10">
        <f>SUM(K17,N17,Q17)</f>
        <v>11</v>
      </c>
    </row>
    <row r="18" spans="1:32" s="24" customFormat="1" ht="15.75" x14ac:dyDescent="0.25">
      <c r="L18" s="25"/>
      <c r="M18" s="26"/>
      <c r="O18" s="25"/>
      <c r="P18" s="26"/>
      <c r="R18" s="25"/>
      <c r="S18" s="26"/>
      <c r="V18" s="27"/>
      <c r="W18" s="28"/>
    </row>
    <row r="19" spans="1:32" ht="15.75" x14ac:dyDescent="0.25">
      <c r="A19" s="10" t="s">
        <v>720</v>
      </c>
      <c r="B19" s="10" t="s">
        <v>1028</v>
      </c>
      <c r="J19" s="10" t="s">
        <v>1077</v>
      </c>
      <c r="K19" s="13">
        <v>1</v>
      </c>
      <c r="L19" s="2" t="s">
        <v>191</v>
      </c>
      <c r="M19" s="3">
        <v>24</v>
      </c>
      <c r="N19" s="4">
        <v>3</v>
      </c>
      <c r="O19" s="5" t="s">
        <v>191</v>
      </c>
      <c r="P19" s="6">
        <v>22</v>
      </c>
      <c r="Q19" s="7">
        <v>2</v>
      </c>
      <c r="R19" s="8" t="s">
        <v>191</v>
      </c>
      <c r="S19" s="9">
        <v>25</v>
      </c>
      <c r="U19" s="10" t="str">
        <f t="shared" si="0"/>
        <v/>
      </c>
      <c r="V19" s="12">
        <f t="shared" si="1"/>
        <v>71</v>
      </c>
      <c r="W19" s="23">
        <f t="shared" si="2"/>
        <v>3</v>
      </c>
      <c r="X19" s="10" t="s">
        <v>1146</v>
      </c>
      <c r="Y19" s="10">
        <f>SUM(K19,N19,Q19)</f>
        <v>6</v>
      </c>
      <c r="Z19" s="10" t="s">
        <v>1148</v>
      </c>
      <c r="AC19" s="10">
        <f>SUM(V19,V21,V20,V22,-AF19)</f>
        <v>209</v>
      </c>
      <c r="AF19" s="10">
        <f>MIN(V19:V22)</f>
        <v>0</v>
      </c>
    </row>
    <row r="20" spans="1:32" ht="15.75" x14ac:dyDescent="0.25">
      <c r="A20" s="10" t="s">
        <v>721</v>
      </c>
      <c r="B20" s="10" t="s">
        <v>1029</v>
      </c>
      <c r="J20" s="10" t="s">
        <v>1076</v>
      </c>
      <c r="K20" s="13">
        <v>2</v>
      </c>
      <c r="L20" s="2" t="s">
        <v>191</v>
      </c>
      <c r="M20" s="3">
        <v>25</v>
      </c>
      <c r="N20" s="4">
        <v>4</v>
      </c>
      <c r="O20" s="5" t="s">
        <v>191</v>
      </c>
      <c r="P20" s="6">
        <v>24</v>
      </c>
      <c r="Q20" s="7">
        <v>4</v>
      </c>
      <c r="R20" s="8" t="s">
        <v>191</v>
      </c>
      <c r="S20" s="9">
        <v>25</v>
      </c>
      <c r="U20" s="10" t="str">
        <f t="shared" si="0"/>
        <v/>
      </c>
      <c r="V20" s="12">
        <f t="shared" si="1"/>
        <v>74</v>
      </c>
      <c r="W20" s="23">
        <f t="shared" si="2"/>
        <v>3</v>
      </c>
      <c r="X20" s="10" t="s">
        <v>1146</v>
      </c>
      <c r="Y20" s="10">
        <f>SUM(K20,N20,Q20)</f>
        <v>10</v>
      </c>
    </row>
    <row r="21" spans="1:32" ht="15.75" x14ac:dyDescent="0.25">
      <c r="A21" s="10" t="s">
        <v>722</v>
      </c>
      <c r="B21" s="10" t="s">
        <v>1030</v>
      </c>
      <c r="J21" s="10" t="s">
        <v>1081</v>
      </c>
      <c r="K21" s="13">
        <v>4</v>
      </c>
      <c r="L21" s="2" t="s">
        <v>179</v>
      </c>
      <c r="M21" s="3">
        <v>17</v>
      </c>
      <c r="N21" s="4">
        <v>4</v>
      </c>
      <c r="O21" s="5" t="s">
        <v>191</v>
      </c>
      <c r="P21" s="6">
        <v>25</v>
      </c>
      <c r="Q21" s="7">
        <v>2</v>
      </c>
      <c r="R21" s="8" t="s">
        <v>191</v>
      </c>
      <c r="S21" s="9">
        <v>22</v>
      </c>
      <c r="U21" s="10" t="str">
        <f t="shared" si="0"/>
        <v/>
      </c>
      <c r="V21" s="12">
        <f t="shared" si="1"/>
        <v>64</v>
      </c>
      <c r="W21" s="23">
        <f t="shared" si="2"/>
        <v>2</v>
      </c>
      <c r="Y21" s="10">
        <f>SUM(K21,N21,Q21)</f>
        <v>10</v>
      </c>
    </row>
    <row r="22" spans="1:32" ht="15.75" x14ac:dyDescent="0.25">
      <c r="A22" s="10" t="s">
        <v>723</v>
      </c>
      <c r="U22" s="10" t="str">
        <f t="shared" si="0"/>
        <v/>
      </c>
      <c r="V22" s="12">
        <f t="shared" si="1"/>
        <v>0</v>
      </c>
      <c r="W22" s="23">
        <f t="shared" si="2"/>
        <v>0</v>
      </c>
      <c r="Y22" s="10">
        <f>SUM(K22,N22,Q22)</f>
        <v>0</v>
      </c>
    </row>
    <row r="23" spans="1:32" s="24" customFormat="1" ht="15.75" x14ac:dyDescent="0.25">
      <c r="L23" s="25"/>
      <c r="M23" s="26"/>
      <c r="O23" s="25"/>
      <c r="P23" s="26"/>
      <c r="R23" s="25"/>
      <c r="S23" s="26"/>
      <c r="V23" s="27"/>
      <c r="W23" s="28"/>
    </row>
    <row r="24" spans="1:32" ht="15.75" x14ac:dyDescent="0.25">
      <c r="A24" s="10" t="s">
        <v>724</v>
      </c>
      <c r="U24" s="10" t="str">
        <f t="shared" si="0"/>
        <v/>
      </c>
      <c r="V24" s="12">
        <f t="shared" si="1"/>
        <v>0</v>
      </c>
      <c r="W24" s="23">
        <f t="shared" si="2"/>
        <v>0</v>
      </c>
      <c r="Y24" s="10">
        <f>SUM(K24,N24,Q24)</f>
        <v>0</v>
      </c>
      <c r="AC24" s="10">
        <f>SUM(V24,V26,V25,V27,-AF24)</f>
        <v>0</v>
      </c>
      <c r="AF24" s="10">
        <f>MIN(V24:V27)</f>
        <v>0</v>
      </c>
    </row>
    <row r="25" spans="1:32" ht="15.75" x14ac:dyDescent="0.25">
      <c r="A25" s="10" t="s">
        <v>725</v>
      </c>
      <c r="U25" s="10" t="str">
        <f t="shared" si="0"/>
        <v/>
      </c>
      <c r="V25" s="12">
        <f t="shared" si="1"/>
        <v>0</v>
      </c>
      <c r="W25" s="23">
        <f t="shared" si="2"/>
        <v>0</v>
      </c>
      <c r="Y25" s="10">
        <f>SUM(K25,N25,Q25)</f>
        <v>0</v>
      </c>
    </row>
    <row r="26" spans="1:32" ht="15.75" x14ac:dyDescent="0.25">
      <c r="A26" s="10" t="s">
        <v>726</v>
      </c>
      <c r="U26" s="10" t="str">
        <f t="shared" si="0"/>
        <v/>
      </c>
      <c r="V26" s="12">
        <f t="shared" si="1"/>
        <v>0</v>
      </c>
      <c r="W26" s="23">
        <f t="shared" si="2"/>
        <v>0</v>
      </c>
      <c r="Y26" s="10">
        <f>SUM(K26,N26,Q26)</f>
        <v>0</v>
      </c>
    </row>
    <row r="27" spans="1:32" ht="15.75" x14ac:dyDescent="0.25">
      <c r="A27" s="10" t="s">
        <v>727</v>
      </c>
      <c r="U27" s="10" t="str">
        <f t="shared" si="0"/>
        <v/>
      </c>
      <c r="V27" s="12">
        <f t="shared" si="1"/>
        <v>0</v>
      </c>
      <c r="W27" s="23">
        <f t="shared" si="2"/>
        <v>0</v>
      </c>
      <c r="Y27" s="10">
        <f>SUM(K27,N27,Q27)</f>
        <v>0</v>
      </c>
    </row>
    <row r="28" spans="1:32" s="24" customFormat="1" ht="15.75" x14ac:dyDescent="0.25">
      <c r="L28" s="25"/>
      <c r="M28" s="26"/>
      <c r="O28" s="25"/>
      <c r="P28" s="26"/>
      <c r="R28" s="25"/>
      <c r="S28" s="26"/>
      <c r="V28" s="27"/>
      <c r="W28" s="28"/>
    </row>
    <row r="29" spans="1:32" ht="15.75" x14ac:dyDescent="0.25">
      <c r="A29" s="10" t="s">
        <v>728</v>
      </c>
      <c r="B29" s="10" t="s">
        <v>1031</v>
      </c>
      <c r="J29" s="10" t="s">
        <v>1032</v>
      </c>
      <c r="K29" s="13">
        <v>4</v>
      </c>
      <c r="L29" s="2" t="s">
        <v>191</v>
      </c>
      <c r="M29" s="3">
        <v>22</v>
      </c>
      <c r="N29" s="4">
        <v>3</v>
      </c>
      <c r="O29" s="5" t="s">
        <v>191</v>
      </c>
      <c r="P29" s="6">
        <v>25</v>
      </c>
      <c r="Q29" s="7">
        <v>3</v>
      </c>
      <c r="R29" s="8" t="s">
        <v>191</v>
      </c>
      <c r="S29" s="9">
        <v>25</v>
      </c>
      <c r="U29" s="10" t="str">
        <f t="shared" si="0"/>
        <v/>
      </c>
      <c r="V29" s="12">
        <f t="shared" si="1"/>
        <v>72</v>
      </c>
      <c r="W29" s="23">
        <f t="shared" si="2"/>
        <v>3</v>
      </c>
      <c r="X29" s="10" t="s">
        <v>1146</v>
      </c>
      <c r="Y29" s="10">
        <f>SUM(K29,N29,Q29)</f>
        <v>10</v>
      </c>
      <c r="AC29" s="10">
        <f>SUM(V29,V31,V30,V32,-AF29)</f>
        <v>147</v>
      </c>
      <c r="AF29" s="10">
        <f>MIN(V29:V32)</f>
        <v>0</v>
      </c>
    </row>
    <row r="30" spans="1:32" ht="15.75" x14ac:dyDescent="0.25">
      <c r="A30" s="10" t="s">
        <v>729</v>
      </c>
      <c r="B30" s="10" t="s">
        <v>1033</v>
      </c>
      <c r="J30" s="10" t="s">
        <v>1034</v>
      </c>
      <c r="U30" s="10" t="str">
        <f t="shared" si="0"/>
        <v/>
      </c>
      <c r="V30" s="12">
        <f t="shared" si="1"/>
        <v>0</v>
      </c>
      <c r="W30" s="23">
        <f t="shared" si="2"/>
        <v>0</v>
      </c>
      <c r="Y30" s="10">
        <f>SUM(K30,N30,Q30)</f>
        <v>0</v>
      </c>
    </row>
    <row r="31" spans="1:32" ht="15.75" x14ac:dyDescent="0.25">
      <c r="A31" s="10" t="s">
        <v>730</v>
      </c>
      <c r="B31" s="10" t="s">
        <v>1035</v>
      </c>
      <c r="J31" s="10" t="s">
        <v>1036</v>
      </c>
      <c r="K31" s="13">
        <v>1</v>
      </c>
      <c r="L31" s="2" t="s">
        <v>191</v>
      </c>
      <c r="M31" s="3">
        <v>25</v>
      </c>
      <c r="N31" s="4">
        <v>2</v>
      </c>
      <c r="O31" s="5" t="s">
        <v>191</v>
      </c>
      <c r="P31" s="6">
        <v>25</v>
      </c>
      <c r="Q31" s="7">
        <v>1</v>
      </c>
      <c r="R31" s="8" t="s">
        <v>191</v>
      </c>
      <c r="S31" s="9">
        <v>25</v>
      </c>
      <c r="U31" s="10" t="str">
        <f t="shared" si="0"/>
        <v/>
      </c>
      <c r="V31" s="12">
        <f t="shared" si="1"/>
        <v>75</v>
      </c>
      <c r="W31" s="23">
        <f t="shared" si="2"/>
        <v>3</v>
      </c>
      <c r="X31" s="10" t="s">
        <v>1146</v>
      </c>
      <c r="Y31" s="10">
        <f>SUM(K31,N31,Q31)</f>
        <v>4</v>
      </c>
    </row>
    <row r="32" spans="1:32" ht="15.75" x14ac:dyDescent="0.25">
      <c r="A32" s="10" t="s">
        <v>731</v>
      </c>
      <c r="U32" s="10" t="str">
        <f t="shared" si="0"/>
        <v/>
      </c>
      <c r="V32" s="12">
        <f t="shared" si="1"/>
        <v>0</v>
      </c>
      <c r="W32" s="23">
        <f t="shared" si="2"/>
        <v>0</v>
      </c>
      <c r="Y32" s="10">
        <f>SUM(K32,N32,Q32)</f>
        <v>0</v>
      </c>
    </row>
    <row r="33" spans="1:32" s="24" customFormat="1" ht="15.75" x14ac:dyDescent="0.25">
      <c r="L33" s="25"/>
      <c r="M33" s="26"/>
      <c r="O33" s="25"/>
      <c r="P33" s="26"/>
      <c r="R33" s="25"/>
      <c r="S33" s="26"/>
      <c r="V33" s="27"/>
      <c r="W33" s="28"/>
    </row>
    <row r="34" spans="1:32" ht="15.75" x14ac:dyDescent="0.25">
      <c r="A34" s="10" t="s">
        <v>732</v>
      </c>
      <c r="B34" s="10" t="s">
        <v>1037</v>
      </c>
      <c r="J34" s="10" t="s">
        <v>1038</v>
      </c>
      <c r="K34" s="13">
        <v>4</v>
      </c>
      <c r="L34" s="2" t="s">
        <v>191</v>
      </c>
      <c r="M34" s="3">
        <v>23</v>
      </c>
      <c r="N34" s="4">
        <v>4</v>
      </c>
      <c r="O34" s="5" t="s">
        <v>191</v>
      </c>
      <c r="P34" s="6">
        <v>20</v>
      </c>
      <c r="Q34" s="7">
        <v>4</v>
      </c>
      <c r="R34" s="8" t="s">
        <v>191</v>
      </c>
      <c r="S34" s="9">
        <v>23</v>
      </c>
      <c r="U34" s="10" t="str">
        <f t="shared" si="0"/>
        <v/>
      </c>
      <c r="V34" s="12">
        <f t="shared" si="1"/>
        <v>66</v>
      </c>
      <c r="W34" s="23">
        <f t="shared" si="2"/>
        <v>3</v>
      </c>
      <c r="X34" s="10" t="s">
        <v>1146</v>
      </c>
      <c r="Y34" s="10">
        <f>SUM(K34,N34,Q34)</f>
        <v>12</v>
      </c>
      <c r="AC34" s="10">
        <f>SUM(V34,V36,V35,V37,-AF34)</f>
        <v>87</v>
      </c>
      <c r="AF34" s="10">
        <f>MIN(V34:V37)</f>
        <v>0</v>
      </c>
    </row>
    <row r="35" spans="1:32" ht="15.75" x14ac:dyDescent="0.25">
      <c r="A35" s="10" t="s">
        <v>733</v>
      </c>
      <c r="B35" s="10" t="s">
        <v>1039</v>
      </c>
      <c r="J35" s="10" t="s">
        <v>1040</v>
      </c>
      <c r="U35" s="10" t="str">
        <f t="shared" si="0"/>
        <v/>
      </c>
      <c r="V35" s="12">
        <f t="shared" si="1"/>
        <v>0</v>
      </c>
      <c r="W35" s="23">
        <f t="shared" si="2"/>
        <v>0</v>
      </c>
      <c r="Y35" s="10">
        <f>SUM(K35,N35,Q35)</f>
        <v>0</v>
      </c>
    </row>
    <row r="36" spans="1:32" ht="15.75" x14ac:dyDescent="0.25">
      <c r="A36" s="10" t="s">
        <v>734</v>
      </c>
      <c r="B36" s="10" t="s">
        <v>1041</v>
      </c>
      <c r="J36" s="10" t="s">
        <v>1042</v>
      </c>
      <c r="K36" s="13">
        <v>4</v>
      </c>
      <c r="L36" s="2" t="s">
        <v>191</v>
      </c>
      <c r="M36" s="3">
        <v>21</v>
      </c>
      <c r="N36" s="4">
        <v>4</v>
      </c>
      <c r="Q36" s="7">
        <v>4</v>
      </c>
      <c r="U36" s="10" t="str">
        <f t="shared" si="0"/>
        <v/>
      </c>
      <c r="V36" s="12">
        <f t="shared" si="1"/>
        <v>21</v>
      </c>
      <c r="W36" s="23">
        <f t="shared" si="2"/>
        <v>1</v>
      </c>
      <c r="Y36" s="10">
        <f>SUM(K36,N36,Q36)</f>
        <v>12</v>
      </c>
    </row>
    <row r="37" spans="1:32" ht="15.75" x14ac:dyDescent="0.25">
      <c r="A37" s="10" t="s">
        <v>735</v>
      </c>
      <c r="U37" s="10" t="str">
        <f t="shared" si="0"/>
        <v/>
      </c>
      <c r="V37" s="12">
        <f t="shared" si="1"/>
        <v>0</v>
      </c>
      <c r="W37" s="23">
        <f t="shared" si="2"/>
        <v>0</v>
      </c>
      <c r="Y37" s="10">
        <f>SUM(K37,N37,Q37)</f>
        <v>0</v>
      </c>
    </row>
    <row r="38" spans="1:32" s="24" customFormat="1" ht="15.75" x14ac:dyDescent="0.25">
      <c r="L38" s="25"/>
      <c r="M38" s="26"/>
      <c r="O38" s="25"/>
      <c r="P38" s="26"/>
      <c r="R38" s="25"/>
      <c r="S38" s="26"/>
      <c r="V38" s="27"/>
      <c r="W38" s="28"/>
    </row>
    <row r="39" spans="1:32" ht="15.75" x14ac:dyDescent="0.25">
      <c r="A39" s="10" t="s">
        <v>736</v>
      </c>
      <c r="B39" s="10" t="s">
        <v>1043</v>
      </c>
      <c r="D39" s="10" t="s">
        <v>1044</v>
      </c>
      <c r="F39" s="10" t="s">
        <v>971</v>
      </c>
      <c r="H39" s="10" t="s">
        <v>1045</v>
      </c>
      <c r="J39" s="10" t="s">
        <v>1084</v>
      </c>
      <c r="K39" s="13">
        <v>4</v>
      </c>
      <c r="L39" s="2" t="s">
        <v>179</v>
      </c>
      <c r="M39" s="3">
        <v>16</v>
      </c>
      <c r="N39" s="4">
        <v>2</v>
      </c>
      <c r="O39" s="5" t="s">
        <v>191</v>
      </c>
      <c r="P39" s="6">
        <v>25</v>
      </c>
      <c r="Q39" s="7">
        <v>4</v>
      </c>
      <c r="R39" s="8" t="s">
        <v>179</v>
      </c>
      <c r="S39" s="9">
        <v>17</v>
      </c>
      <c r="U39" s="10" t="str">
        <f t="shared" si="0"/>
        <v/>
      </c>
      <c r="V39" s="12">
        <f t="shared" si="1"/>
        <v>58</v>
      </c>
      <c r="W39" s="23">
        <f t="shared" si="2"/>
        <v>1</v>
      </c>
      <c r="Y39" s="10">
        <f>SUM(K39,N39,Q39)</f>
        <v>10</v>
      </c>
      <c r="AC39" s="10">
        <f>SUM(V39,V41,V40,V42,-AF39)</f>
        <v>115</v>
      </c>
      <c r="AF39" s="10">
        <f>MIN(V39:V42)</f>
        <v>0</v>
      </c>
    </row>
    <row r="40" spans="1:32" ht="15.75" x14ac:dyDescent="0.25">
      <c r="A40" s="10" t="s">
        <v>737</v>
      </c>
      <c r="B40" s="10" t="s">
        <v>1046</v>
      </c>
      <c r="J40" s="10" t="s">
        <v>1082</v>
      </c>
      <c r="K40" s="13">
        <v>4</v>
      </c>
      <c r="L40" s="2" t="s">
        <v>181</v>
      </c>
      <c r="M40" s="3">
        <v>14</v>
      </c>
      <c r="N40" s="4">
        <v>4</v>
      </c>
      <c r="O40" s="5" t="s">
        <v>191</v>
      </c>
      <c r="P40" s="6">
        <v>21</v>
      </c>
      <c r="Q40" s="7">
        <v>4</v>
      </c>
      <c r="R40" s="8" t="s">
        <v>191</v>
      </c>
      <c r="S40" s="9">
        <v>22</v>
      </c>
      <c r="U40" s="10" t="str">
        <f t="shared" si="0"/>
        <v/>
      </c>
      <c r="V40" s="12">
        <f t="shared" si="1"/>
        <v>57</v>
      </c>
      <c r="W40" s="23">
        <f t="shared" si="2"/>
        <v>2</v>
      </c>
      <c r="Y40" s="10">
        <f>SUM(K40,N40,Q40)</f>
        <v>12</v>
      </c>
    </row>
    <row r="41" spans="1:32" ht="15.75" x14ac:dyDescent="0.25">
      <c r="A41" s="10" t="s">
        <v>738</v>
      </c>
      <c r="U41" s="10" t="str">
        <f t="shared" si="0"/>
        <v/>
      </c>
      <c r="V41" s="12">
        <f t="shared" si="1"/>
        <v>0</v>
      </c>
      <c r="W41" s="23">
        <f t="shared" si="2"/>
        <v>0</v>
      </c>
      <c r="Y41" s="10">
        <f>SUM(K41,N41,Q41)</f>
        <v>0</v>
      </c>
    </row>
    <row r="42" spans="1:32" ht="15.75" x14ac:dyDescent="0.25">
      <c r="A42" s="10" t="s">
        <v>739</v>
      </c>
      <c r="U42" s="10" t="str">
        <f t="shared" si="0"/>
        <v/>
      </c>
      <c r="V42" s="12">
        <f t="shared" si="1"/>
        <v>0</v>
      </c>
      <c r="W42" s="23">
        <f t="shared" si="2"/>
        <v>0</v>
      </c>
      <c r="Y42" s="10">
        <f>SUM(K42,N42,Q42)</f>
        <v>0</v>
      </c>
    </row>
    <row r="43" spans="1:32" s="24" customFormat="1" ht="15.75" x14ac:dyDescent="0.25">
      <c r="L43" s="25"/>
      <c r="M43" s="26"/>
      <c r="O43" s="25"/>
      <c r="P43" s="26"/>
      <c r="R43" s="25"/>
      <c r="S43" s="26"/>
      <c r="V43" s="27"/>
      <c r="W43" s="28"/>
    </row>
    <row r="44" spans="1:32" ht="15.75" x14ac:dyDescent="0.25">
      <c r="A44" s="10" t="s">
        <v>740</v>
      </c>
      <c r="B44" s="10" t="s">
        <v>1047</v>
      </c>
      <c r="J44" s="10" t="s">
        <v>1048</v>
      </c>
      <c r="K44" s="13">
        <v>1</v>
      </c>
      <c r="L44" s="2" t="s">
        <v>191</v>
      </c>
      <c r="M44" s="3">
        <v>24</v>
      </c>
      <c r="N44" s="4">
        <v>1</v>
      </c>
      <c r="O44" s="5" t="s">
        <v>191</v>
      </c>
      <c r="P44" s="6">
        <v>25</v>
      </c>
      <c r="Q44" s="7">
        <v>1</v>
      </c>
      <c r="R44" s="8" t="s">
        <v>191</v>
      </c>
      <c r="S44" s="9">
        <v>25</v>
      </c>
      <c r="U44" s="10" t="str">
        <f t="shared" si="0"/>
        <v/>
      </c>
      <c r="V44" s="12">
        <f t="shared" si="1"/>
        <v>74</v>
      </c>
      <c r="W44" s="23">
        <f t="shared" si="2"/>
        <v>3</v>
      </c>
      <c r="X44" s="10" t="s">
        <v>1146</v>
      </c>
      <c r="Y44" s="10">
        <f>SUM(K44,N44,Q44)</f>
        <v>3</v>
      </c>
      <c r="Z44" s="10" t="s">
        <v>1147</v>
      </c>
      <c r="AC44" s="10">
        <f>SUM(V44,V46,V45,V47,-AF44)</f>
        <v>207</v>
      </c>
      <c r="AF44" s="10">
        <f>MIN(V44:V47)</f>
        <v>0</v>
      </c>
    </row>
    <row r="45" spans="1:32" ht="15.75" x14ac:dyDescent="0.25">
      <c r="A45" s="10" t="s">
        <v>741</v>
      </c>
      <c r="B45" s="10" t="s">
        <v>1049</v>
      </c>
      <c r="J45" s="10" t="s">
        <v>1050</v>
      </c>
      <c r="K45" s="13">
        <v>4</v>
      </c>
      <c r="L45" s="2" t="s">
        <v>191</v>
      </c>
      <c r="M45" s="3">
        <v>23</v>
      </c>
      <c r="N45" s="4">
        <v>4</v>
      </c>
      <c r="O45" s="5" t="s">
        <v>191</v>
      </c>
      <c r="P45" s="6">
        <v>21</v>
      </c>
      <c r="Q45" s="7">
        <v>4</v>
      </c>
      <c r="R45" s="8" t="s">
        <v>179</v>
      </c>
      <c r="S45" s="9">
        <v>20</v>
      </c>
      <c r="U45" s="10" t="str">
        <f t="shared" si="0"/>
        <v/>
      </c>
      <c r="V45" s="12">
        <f t="shared" si="1"/>
        <v>64</v>
      </c>
      <c r="W45" s="23">
        <f t="shared" si="2"/>
        <v>2</v>
      </c>
      <c r="Y45" s="10">
        <f>SUM(K45,N45,Q45)</f>
        <v>12</v>
      </c>
    </row>
    <row r="46" spans="1:32" ht="15.75" x14ac:dyDescent="0.25">
      <c r="A46" s="10" t="s">
        <v>742</v>
      </c>
      <c r="B46" s="10" t="s">
        <v>1051</v>
      </c>
      <c r="J46" s="10" t="s">
        <v>1052</v>
      </c>
      <c r="K46" s="13">
        <v>3</v>
      </c>
      <c r="L46" s="2" t="s">
        <v>191</v>
      </c>
      <c r="M46" s="3">
        <v>22</v>
      </c>
      <c r="N46" s="4">
        <v>4</v>
      </c>
      <c r="O46" s="5" t="s">
        <v>191</v>
      </c>
      <c r="P46" s="6">
        <v>22</v>
      </c>
      <c r="Q46" s="7">
        <v>3</v>
      </c>
      <c r="R46" s="8" t="s">
        <v>191</v>
      </c>
      <c r="S46" s="9">
        <v>25</v>
      </c>
      <c r="U46" s="10" t="str">
        <f t="shared" si="0"/>
        <v/>
      </c>
      <c r="V46" s="12">
        <f t="shared" si="1"/>
        <v>69</v>
      </c>
      <c r="W46" s="23">
        <f t="shared" si="2"/>
        <v>3</v>
      </c>
      <c r="X46" s="10" t="s">
        <v>1146</v>
      </c>
      <c r="Y46" s="10">
        <f>SUM(K46,N46,Q46)</f>
        <v>10</v>
      </c>
    </row>
    <row r="47" spans="1:32" ht="15.75" x14ac:dyDescent="0.25">
      <c r="A47" s="10" t="s">
        <v>743</v>
      </c>
      <c r="U47" s="10" t="str">
        <f t="shared" si="0"/>
        <v/>
      </c>
      <c r="V47" s="12">
        <f t="shared" si="1"/>
        <v>0</v>
      </c>
      <c r="W47" s="23">
        <f t="shared" si="2"/>
        <v>0</v>
      </c>
      <c r="Y47" s="10">
        <f>SUM(K47,N47,Q47)</f>
        <v>0</v>
      </c>
    </row>
    <row r="48" spans="1:32" s="24" customFormat="1" ht="15.75" x14ac:dyDescent="0.25">
      <c r="L48" s="25"/>
      <c r="M48" s="26"/>
      <c r="O48" s="25"/>
      <c r="P48" s="26"/>
      <c r="R48" s="25"/>
      <c r="S48" s="26"/>
      <c r="V48" s="27"/>
      <c r="W48" s="28"/>
    </row>
    <row r="49" spans="1:32" ht="15.75" x14ac:dyDescent="0.25">
      <c r="A49" s="10" t="s">
        <v>744</v>
      </c>
      <c r="B49" s="10" t="s">
        <v>1053</v>
      </c>
      <c r="D49" s="10" t="s">
        <v>1054</v>
      </c>
      <c r="J49" s="10" t="s">
        <v>1078</v>
      </c>
      <c r="K49" s="13">
        <v>4</v>
      </c>
      <c r="L49" s="2" t="s">
        <v>191</v>
      </c>
      <c r="M49" s="3">
        <v>22</v>
      </c>
      <c r="N49" s="4">
        <v>1</v>
      </c>
      <c r="O49" s="5" t="s">
        <v>191</v>
      </c>
      <c r="P49" s="6">
        <v>25</v>
      </c>
      <c r="Q49" s="7">
        <v>4</v>
      </c>
      <c r="R49" s="8" t="s">
        <v>191</v>
      </c>
      <c r="S49" s="9">
        <v>25</v>
      </c>
      <c r="U49" s="10" t="str">
        <f t="shared" si="0"/>
        <v/>
      </c>
      <c r="V49" s="12">
        <f t="shared" si="1"/>
        <v>72</v>
      </c>
      <c r="W49" s="23">
        <f t="shared" si="2"/>
        <v>3</v>
      </c>
      <c r="X49" s="10" t="s">
        <v>1146</v>
      </c>
      <c r="Y49" s="10">
        <f>SUM(K49,N49,Q49)</f>
        <v>9</v>
      </c>
      <c r="AC49" s="10">
        <f>SUM(V49,V51,V50,V52,-AF49)</f>
        <v>72</v>
      </c>
      <c r="AF49" s="10">
        <f>MIN(V49:V52)</f>
        <v>0</v>
      </c>
    </row>
    <row r="50" spans="1:32" ht="15.75" x14ac:dyDescent="0.25">
      <c r="A50" s="10" t="s">
        <v>745</v>
      </c>
      <c r="U50" s="10" t="str">
        <f t="shared" si="0"/>
        <v/>
      </c>
      <c r="V50" s="12">
        <f t="shared" si="1"/>
        <v>0</v>
      </c>
      <c r="W50" s="23">
        <f t="shared" si="2"/>
        <v>0</v>
      </c>
      <c r="Y50" s="10">
        <f>SUM(K50,N50,Q50)</f>
        <v>0</v>
      </c>
    </row>
    <row r="51" spans="1:32" ht="15.75" x14ac:dyDescent="0.25">
      <c r="A51" s="10" t="s">
        <v>746</v>
      </c>
      <c r="U51" s="10" t="str">
        <f t="shared" si="0"/>
        <v/>
      </c>
      <c r="V51" s="12">
        <f t="shared" si="1"/>
        <v>0</v>
      </c>
      <c r="W51" s="23">
        <f t="shared" si="2"/>
        <v>0</v>
      </c>
      <c r="Y51" s="10">
        <f>SUM(K51,N51,Q51)</f>
        <v>0</v>
      </c>
    </row>
    <row r="52" spans="1:32" ht="15.75" x14ac:dyDescent="0.25">
      <c r="A52" s="10" t="s">
        <v>747</v>
      </c>
      <c r="U52" s="10" t="str">
        <f t="shared" si="0"/>
        <v/>
      </c>
      <c r="V52" s="12">
        <f t="shared" si="1"/>
        <v>0</v>
      </c>
      <c r="W52" s="23">
        <f t="shared" si="2"/>
        <v>0</v>
      </c>
      <c r="Y52" s="10">
        <f>SUM(K52,N52,Q52)</f>
        <v>0</v>
      </c>
    </row>
    <row r="53" spans="1:32" s="24" customFormat="1" ht="15.75" x14ac:dyDescent="0.25">
      <c r="L53" s="25"/>
      <c r="M53" s="26"/>
      <c r="O53" s="25"/>
      <c r="P53" s="26"/>
      <c r="R53" s="25"/>
      <c r="S53" s="26"/>
      <c r="V53" s="27"/>
      <c r="W53" s="28"/>
    </row>
    <row r="54" spans="1:32" ht="15.75" x14ac:dyDescent="0.25">
      <c r="A54" s="10" t="s">
        <v>748</v>
      </c>
      <c r="B54" s="10" t="s">
        <v>1055</v>
      </c>
      <c r="J54" s="10" t="s">
        <v>1083</v>
      </c>
      <c r="K54" s="13">
        <v>3</v>
      </c>
      <c r="L54" s="2" t="s">
        <v>191</v>
      </c>
      <c r="M54" s="3">
        <v>23</v>
      </c>
      <c r="N54" s="4">
        <v>4</v>
      </c>
      <c r="O54" s="5" t="s">
        <v>191</v>
      </c>
      <c r="P54" s="6">
        <v>22</v>
      </c>
      <c r="Q54" s="7">
        <v>4</v>
      </c>
      <c r="R54" s="8" t="s">
        <v>191</v>
      </c>
      <c r="S54" s="9">
        <v>23</v>
      </c>
      <c r="U54" s="10" t="str">
        <f t="shared" si="0"/>
        <v/>
      </c>
      <c r="V54" s="12">
        <f t="shared" si="1"/>
        <v>68</v>
      </c>
      <c r="W54" s="23">
        <f t="shared" si="2"/>
        <v>3</v>
      </c>
      <c r="X54" s="10" t="s">
        <v>1146</v>
      </c>
      <c r="Y54" s="10">
        <f>SUM(K54,N54,Q54)</f>
        <v>11</v>
      </c>
      <c r="AC54" s="10">
        <f>SUM(V54,V56,V55,V57,-AF54)</f>
        <v>68</v>
      </c>
      <c r="AF54" s="10">
        <f>MIN(V54:V57)</f>
        <v>0</v>
      </c>
    </row>
    <row r="55" spans="1:32" ht="15.75" x14ac:dyDescent="0.25">
      <c r="A55" s="10" t="s">
        <v>749</v>
      </c>
      <c r="U55" s="10" t="str">
        <f t="shared" si="0"/>
        <v/>
      </c>
      <c r="V55" s="12">
        <f t="shared" si="1"/>
        <v>0</v>
      </c>
      <c r="W55" s="23">
        <f t="shared" si="2"/>
        <v>0</v>
      </c>
      <c r="Y55" s="10">
        <f>SUM(K55,N55,Q55)</f>
        <v>0</v>
      </c>
    </row>
    <row r="56" spans="1:32" ht="15.75" x14ac:dyDescent="0.25">
      <c r="A56" s="10" t="s">
        <v>750</v>
      </c>
      <c r="U56" s="10" t="str">
        <f t="shared" si="0"/>
        <v/>
      </c>
      <c r="V56" s="12">
        <f t="shared" si="1"/>
        <v>0</v>
      </c>
      <c r="W56" s="23">
        <f t="shared" si="2"/>
        <v>0</v>
      </c>
      <c r="Y56" s="10">
        <f>SUM(K56,N56,Q56)</f>
        <v>0</v>
      </c>
    </row>
    <row r="57" spans="1:32" ht="15.75" x14ac:dyDescent="0.25">
      <c r="A57" s="10" t="s">
        <v>751</v>
      </c>
      <c r="U57" s="10" t="str">
        <f t="shared" si="0"/>
        <v/>
      </c>
      <c r="V57" s="12">
        <f t="shared" si="1"/>
        <v>0</v>
      </c>
      <c r="W57" s="23">
        <f t="shared" si="2"/>
        <v>0</v>
      </c>
      <c r="Y57" s="10">
        <f>SUM(K57,N57,Q57)</f>
        <v>0</v>
      </c>
    </row>
    <row r="58" spans="1:32" s="24" customFormat="1" ht="15.75" x14ac:dyDescent="0.25">
      <c r="L58" s="25"/>
      <c r="M58" s="26"/>
      <c r="O58" s="25"/>
      <c r="P58" s="26"/>
      <c r="R58" s="25"/>
      <c r="S58" s="26"/>
      <c r="V58" s="27"/>
      <c r="W58" s="28"/>
    </row>
    <row r="59" spans="1:32" ht="15.75" x14ac:dyDescent="0.25">
      <c r="A59" s="10" t="s">
        <v>752</v>
      </c>
      <c r="U59" s="10" t="str">
        <f t="shared" si="0"/>
        <v/>
      </c>
      <c r="V59" s="12">
        <f t="shared" si="1"/>
        <v>0</v>
      </c>
      <c r="W59" s="23">
        <f t="shared" si="2"/>
        <v>0</v>
      </c>
      <c r="Y59" s="10">
        <f>SUM(K59,N59,Q59)</f>
        <v>0</v>
      </c>
      <c r="AC59" s="10">
        <f>SUM(V59,V61,V60,V62,-AF59)</f>
        <v>0</v>
      </c>
      <c r="AF59" s="10">
        <f>MIN(V59:V62)</f>
        <v>0</v>
      </c>
    </row>
    <row r="60" spans="1:32" ht="15.75" x14ac:dyDescent="0.25">
      <c r="A60" s="10" t="s">
        <v>753</v>
      </c>
      <c r="U60" s="10" t="str">
        <f t="shared" si="0"/>
        <v/>
      </c>
      <c r="V60" s="12">
        <f t="shared" si="1"/>
        <v>0</v>
      </c>
      <c r="W60" s="23">
        <f t="shared" si="2"/>
        <v>0</v>
      </c>
      <c r="Y60" s="10">
        <f>SUM(K60,N60,Q60)</f>
        <v>0</v>
      </c>
    </row>
    <row r="61" spans="1:32" ht="15.75" x14ac:dyDescent="0.25">
      <c r="A61" s="10" t="s">
        <v>754</v>
      </c>
      <c r="U61" s="10" t="str">
        <f t="shared" si="0"/>
        <v/>
      </c>
      <c r="V61" s="12">
        <f t="shared" si="1"/>
        <v>0</v>
      </c>
      <c r="W61" s="23">
        <f t="shared" si="2"/>
        <v>0</v>
      </c>
      <c r="Y61" s="10">
        <f>SUM(K61,N61,Q61)</f>
        <v>0</v>
      </c>
    </row>
    <row r="62" spans="1:32" ht="15.75" x14ac:dyDescent="0.25">
      <c r="A62" s="10" t="s">
        <v>755</v>
      </c>
      <c r="U62" s="10" t="str">
        <f t="shared" si="0"/>
        <v/>
      </c>
      <c r="V62" s="12">
        <f t="shared" si="1"/>
        <v>0</v>
      </c>
      <c r="W62" s="23">
        <f t="shared" si="2"/>
        <v>0</v>
      </c>
      <c r="Y62" s="10">
        <f>SUM(K62,N62,Q62)</f>
        <v>0</v>
      </c>
    </row>
    <row r="63" spans="1:32" s="24" customFormat="1" ht="15.75" x14ac:dyDescent="0.25">
      <c r="L63" s="25"/>
      <c r="M63" s="26"/>
      <c r="O63" s="25"/>
      <c r="P63" s="26"/>
      <c r="R63" s="25"/>
      <c r="S63" s="26"/>
      <c r="V63" s="27"/>
      <c r="W63" s="28"/>
    </row>
    <row r="64" spans="1:32" ht="15.75" x14ac:dyDescent="0.25">
      <c r="A64" s="10" t="s">
        <v>756</v>
      </c>
      <c r="U64" s="10" t="str">
        <f t="shared" si="0"/>
        <v/>
      </c>
      <c r="V64" s="12">
        <f t="shared" si="1"/>
        <v>0</v>
      </c>
      <c r="W64" s="23">
        <f t="shared" si="2"/>
        <v>0</v>
      </c>
      <c r="Y64" s="10">
        <f>SUM(K64,N64,Q64)</f>
        <v>0</v>
      </c>
      <c r="AC64" s="10">
        <f>SUM(V64,V66,V65,V67,-AF64)</f>
        <v>0</v>
      </c>
      <c r="AF64" s="10">
        <f>MIN(V64:V67)</f>
        <v>0</v>
      </c>
    </row>
    <row r="65" spans="1:32" ht="15.75" x14ac:dyDescent="0.25">
      <c r="A65" s="10" t="s">
        <v>757</v>
      </c>
      <c r="U65" s="10" t="str">
        <f t="shared" si="0"/>
        <v/>
      </c>
      <c r="V65" s="12">
        <f t="shared" si="1"/>
        <v>0</v>
      </c>
      <c r="W65" s="23">
        <f t="shared" si="2"/>
        <v>0</v>
      </c>
      <c r="Y65" s="10">
        <f>SUM(K65,N65,Q65)</f>
        <v>0</v>
      </c>
    </row>
    <row r="66" spans="1:32" ht="15.75" x14ac:dyDescent="0.25">
      <c r="A66" s="10" t="s">
        <v>758</v>
      </c>
      <c r="U66" s="10" t="str">
        <f t="shared" si="0"/>
        <v/>
      </c>
      <c r="V66" s="12">
        <f t="shared" si="1"/>
        <v>0</v>
      </c>
      <c r="W66" s="23">
        <f t="shared" si="2"/>
        <v>0</v>
      </c>
      <c r="Y66" s="10">
        <f>SUM(K66,N66,Q66)</f>
        <v>0</v>
      </c>
    </row>
    <row r="67" spans="1:32" ht="15.75" x14ac:dyDescent="0.25">
      <c r="A67" s="10" t="s">
        <v>759</v>
      </c>
      <c r="U67" s="10" t="str">
        <f t="shared" si="0"/>
        <v/>
      </c>
      <c r="V67" s="12">
        <f t="shared" si="1"/>
        <v>0</v>
      </c>
      <c r="W67" s="23">
        <f t="shared" si="2"/>
        <v>0</v>
      </c>
      <c r="Y67" s="10">
        <f>SUM(K67,N67,Q67)</f>
        <v>0</v>
      </c>
    </row>
    <row r="68" spans="1:32" s="24" customFormat="1" ht="15.75" x14ac:dyDescent="0.25">
      <c r="L68" s="25"/>
      <c r="M68" s="26"/>
      <c r="O68" s="25"/>
      <c r="P68" s="26"/>
      <c r="R68" s="25"/>
      <c r="S68" s="26"/>
      <c r="V68" s="27"/>
      <c r="W68" s="28"/>
    </row>
    <row r="69" spans="1:32" ht="15.75" x14ac:dyDescent="0.25">
      <c r="A69" s="10" t="s">
        <v>760</v>
      </c>
      <c r="U69" s="10" t="str">
        <f t="shared" ref="U69:U132" si="3">IF(T69="1violation",-7*1,IF(T69="2violations",-7*2,IF(T69="3violations",-7*3,IF(T69="",""))))</f>
        <v/>
      </c>
      <c r="V69" s="12">
        <f t="shared" ref="V69:V132" si="4">SUM(M69,P69,S69,U69)</f>
        <v>0</v>
      </c>
      <c r="W69" s="23">
        <f t="shared" ref="W69:W132" si="5">IF(L69="S",1*1)+IF(O69="S",1*1)+IF(R69="S",1*1)</f>
        <v>0</v>
      </c>
      <c r="Y69" s="10">
        <f>SUM(K69,N69,Q69)</f>
        <v>0</v>
      </c>
      <c r="AC69" s="10">
        <f>SUM(V69,V71,V70,V72,-AF69)</f>
        <v>0</v>
      </c>
      <c r="AF69" s="10">
        <f>MIN(V69:V72)</f>
        <v>0</v>
      </c>
    </row>
    <row r="70" spans="1:32" ht="15.75" x14ac:dyDescent="0.25">
      <c r="A70" s="10" t="s">
        <v>761</v>
      </c>
      <c r="U70" s="10" t="str">
        <f t="shared" si="3"/>
        <v/>
      </c>
      <c r="V70" s="12">
        <f t="shared" si="4"/>
        <v>0</v>
      </c>
      <c r="W70" s="23">
        <f t="shared" si="5"/>
        <v>0</v>
      </c>
      <c r="Y70" s="10">
        <f>SUM(K70,N70,Q70)</f>
        <v>0</v>
      </c>
    </row>
    <row r="71" spans="1:32" ht="15.75" x14ac:dyDescent="0.25">
      <c r="A71" s="10" t="s">
        <v>762</v>
      </c>
      <c r="U71" s="10" t="str">
        <f t="shared" si="3"/>
        <v/>
      </c>
      <c r="V71" s="12">
        <f t="shared" si="4"/>
        <v>0</v>
      </c>
      <c r="W71" s="23">
        <f t="shared" si="5"/>
        <v>0</v>
      </c>
      <c r="Y71" s="10">
        <f>SUM(K71,N71,Q71)</f>
        <v>0</v>
      </c>
    </row>
    <row r="72" spans="1:32" ht="15.75" x14ac:dyDescent="0.25">
      <c r="A72" s="10" t="s">
        <v>763</v>
      </c>
      <c r="U72" s="10" t="str">
        <f t="shared" si="3"/>
        <v/>
      </c>
      <c r="V72" s="12">
        <f t="shared" si="4"/>
        <v>0</v>
      </c>
      <c r="W72" s="23">
        <f t="shared" si="5"/>
        <v>0</v>
      </c>
      <c r="Y72" s="10">
        <f>SUM(K72,N72,Q72)</f>
        <v>0</v>
      </c>
    </row>
    <row r="73" spans="1:32" s="24" customFormat="1" ht="15.75" x14ac:dyDescent="0.25">
      <c r="L73" s="25"/>
      <c r="M73" s="26"/>
      <c r="O73" s="25"/>
      <c r="P73" s="26"/>
      <c r="R73" s="25"/>
      <c r="S73" s="26"/>
      <c r="V73" s="27"/>
      <c r="W73" s="28"/>
    </row>
    <row r="74" spans="1:32" ht="15.75" x14ac:dyDescent="0.25">
      <c r="A74" s="10" t="s">
        <v>764</v>
      </c>
      <c r="U74" s="10" t="str">
        <f t="shared" si="3"/>
        <v/>
      </c>
      <c r="V74" s="12">
        <f t="shared" si="4"/>
        <v>0</v>
      </c>
      <c r="W74" s="23">
        <f t="shared" si="5"/>
        <v>0</v>
      </c>
      <c r="Y74" s="10">
        <f>SUM(K74,N74,Q74)</f>
        <v>0</v>
      </c>
      <c r="AC74" s="10">
        <f>SUM(V74,V76,V75,V77,-AF74)</f>
        <v>0</v>
      </c>
      <c r="AF74" s="10">
        <f>MIN(V74:V77)</f>
        <v>0</v>
      </c>
    </row>
    <row r="75" spans="1:32" ht="15.75" x14ac:dyDescent="0.25">
      <c r="A75" s="10" t="s">
        <v>765</v>
      </c>
      <c r="U75" s="10" t="str">
        <f t="shared" si="3"/>
        <v/>
      </c>
      <c r="V75" s="12">
        <f t="shared" si="4"/>
        <v>0</v>
      </c>
      <c r="W75" s="23">
        <f t="shared" si="5"/>
        <v>0</v>
      </c>
      <c r="Y75" s="10">
        <f>SUM(K75,N75,Q75)</f>
        <v>0</v>
      </c>
    </row>
    <row r="76" spans="1:32" ht="15.75" x14ac:dyDescent="0.25">
      <c r="A76" s="10" t="s">
        <v>766</v>
      </c>
      <c r="U76" s="10" t="str">
        <f t="shared" si="3"/>
        <v/>
      </c>
      <c r="V76" s="12">
        <f t="shared" si="4"/>
        <v>0</v>
      </c>
      <c r="W76" s="23">
        <f t="shared" si="5"/>
        <v>0</v>
      </c>
      <c r="Y76" s="10">
        <f>SUM(K76,N76,Q76)</f>
        <v>0</v>
      </c>
    </row>
    <row r="77" spans="1:32" ht="15.75" x14ac:dyDescent="0.25">
      <c r="A77" s="10" t="s">
        <v>767</v>
      </c>
      <c r="U77" s="10" t="str">
        <f t="shared" si="3"/>
        <v/>
      </c>
      <c r="V77" s="12">
        <f t="shared" si="4"/>
        <v>0</v>
      </c>
      <c r="W77" s="23">
        <f t="shared" si="5"/>
        <v>0</v>
      </c>
      <c r="Y77" s="10">
        <f>SUM(K77,N77,Q77)</f>
        <v>0</v>
      </c>
    </row>
    <row r="78" spans="1:32" s="24" customFormat="1" ht="15.75" x14ac:dyDescent="0.25">
      <c r="L78" s="25"/>
      <c r="M78" s="26"/>
      <c r="O78" s="25"/>
      <c r="P78" s="26"/>
      <c r="R78" s="25"/>
      <c r="S78" s="26"/>
      <c r="V78" s="27"/>
      <c r="W78" s="28"/>
    </row>
    <row r="79" spans="1:32" ht="15.75" x14ac:dyDescent="0.25">
      <c r="A79" s="10" t="s">
        <v>768</v>
      </c>
      <c r="U79" s="10" t="str">
        <f t="shared" si="3"/>
        <v/>
      </c>
      <c r="V79" s="12">
        <f t="shared" si="4"/>
        <v>0</v>
      </c>
      <c r="W79" s="23">
        <f t="shared" si="5"/>
        <v>0</v>
      </c>
      <c r="Y79" s="10">
        <f>SUM(K79,N79,Q79)</f>
        <v>0</v>
      </c>
      <c r="AC79" s="10">
        <f>SUM(V79,V81,V80,V82,-AF79)</f>
        <v>0</v>
      </c>
      <c r="AF79" s="10">
        <f>MIN(V79:V82)</f>
        <v>0</v>
      </c>
    </row>
    <row r="80" spans="1:32" ht="15.75" x14ac:dyDescent="0.25">
      <c r="A80" s="10" t="s">
        <v>769</v>
      </c>
      <c r="U80" s="10" t="str">
        <f t="shared" si="3"/>
        <v/>
      </c>
      <c r="V80" s="12">
        <f t="shared" si="4"/>
        <v>0</v>
      </c>
      <c r="W80" s="23">
        <f t="shared" si="5"/>
        <v>0</v>
      </c>
      <c r="Y80" s="10">
        <f>SUM(K80,N80,Q80)</f>
        <v>0</v>
      </c>
    </row>
    <row r="81" spans="1:32" ht="15.75" x14ac:dyDescent="0.25">
      <c r="A81" s="10" t="s">
        <v>770</v>
      </c>
      <c r="U81" s="10" t="str">
        <f t="shared" si="3"/>
        <v/>
      </c>
      <c r="V81" s="12">
        <f t="shared" si="4"/>
        <v>0</v>
      </c>
      <c r="W81" s="23">
        <f t="shared" si="5"/>
        <v>0</v>
      </c>
      <c r="Y81" s="10">
        <f>SUM(K81,N81,Q81)</f>
        <v>0</v>
      </c>
    </row>
    <row r="82" spans="1:32" ht="15.75" x14ac:dyDescent="0.25">
      <c r="A82" s="10" t="s">
        <v>771</v>
      </c>
      <c r="U82" s="10" t="str">
        <f t="shared" si="3"/>
        <v/>
      </c>
      <c r="V82" s="12">
        <f t="shared" si="4"/>
        <v>0</v>
      </c>
      <c r="W82" s="23">
        <f t="shared" si="5"/>
        <v>0</v>
      </c>
      <c r="Y82" s="10">
        <f>SUM(K82,N82,Q82)</f>
        <v>0</v>
      </c>
    </row>
    <row r="83" spans="1:32" s="24" customFormat="1" ht="15.75" x14ac:dyDescent="0.25">
      <c r="L83" s="25"/>
      <c r="M83" s="26"/>
      <c r="O83" s="25"/>
      <c r="P83" s="26"/>
      <c r="R83" s="25"/>
      <c r="S83" s="26"/>
      <c r="V83" s="27"/>
      <c r="W83" s="28"/>
    </row>
    <row r="84" spans="1:32" ht="15.75" x14ac:dyDescent="0.25">
      <c r="A84" s="10" t="s">
        <v>772</v>
      </c>
      <c r="U84" s="10" t="str">
        <f t="shared" si="3"/>
        <v/>
      </c>
      <c r="V84" s="12">
        <f t="shared" si="4"/>
        <v>0</v>
      </c>
      <c r="W84" s="23">
        <f t="shared" si="5"/>
        <v>0</v>
      </c>
      <c r="Y84" s="10">
        <f>SUM(K84,N84,Q84)</f>
        <v>0</v>
      </c>
      <c r="AC84" s="10">
        <f>SUM(V84,V86,V85,V87,-AF84)</f>
        <v>0</v>
      </c>
      <c r="AF84" s="10">
        <f>MIN(V84:V87)</f>
        <v>0</v>
      </c>
    </row>
    <row r="85" spans="1:32" ht="15.75" x14ac:dyDescent="0.25">
      <c r="A85" s="10" t="s">
        <v>773</v>
      </c>
      <c r="U85" s="10" t="str">
        <f t="shared" si="3"/>
        <v/>
      </c>
      <c r="V85" s="12">
        <f t="shared" si="4"/>
        <v>0</v>
      </c>
      <c r="W85" s="23">
        <f t="shared" si="5"/>
        <v>0</v>
      </c>
      <c r="Y85" s="10">
        <f>SUM(K85,N85,Q85)</f>
        <v>0</v>
      </c>
    </row>
    <row r="86" spans="1:32" ht="15.75" x14ac:dyDescent="0.25">
      <c r="A86" s="10" t="s">
        <v>774</v>
      </c>
      <c r="U86" s="10" t="str">
        <f t="shared" si="3"/>
        <v/>
      </c>
      <c r="V86" s="12">
        <f t="shared" si="4"/>
        <v>0</v>
      </c>
      <c r="W86" s="23">
        <f t="shared" si="5"/>
        <v>0</v>
      </c>
      <c r="Y86" s="10">
        <f>SUM(K86,N86,Q86)</f>
        <v>0</v>
      </c>
    </row>
    <row r="87" spans="1:32" ht="15.75" x14ac:dyDescent="0.25">
      <c r="A87" s="10" t="s">
        <v>775</v>
      </c>
      <c r="U87" s="10" t="str">
        <f t="shared" si="3"/>
        <v/>
      </c>
      <c r="V87" s="12">
        <f t="shared" si="4"/>
        <v>0</v>
      </c>
      <c r="W87" s="23">
        <f t="shared" si="5"/>
        <v>0</v>
      </c>
      <c r="Y87" s="10">
        <f>SUM(K87,N87,Q87)</f>
        <v>0</v>
      </c>
    </row>
    <row r="88" spans="1:32" s="24" customFormat="1" ht="15.75" x14ac:dyDescent="0.25">
      <c r="L88" s="25"/>
      <c r="M88" s="26"/>
      <c r="O88" s="25"/>
      <c r="P88" s="26"/>
      <c r="R88" s="25"/>
      <c r="S88" s="26"/>
      <c r="V88" s="27"/>
      <c r="W88" s="28"/>
    </row>
    <row r="89" spans="1:32" ht="15.75" x14ac:dyDescent="0.25">
      <c r="A89" s="10" t="s">
        <v>776</v>
      </c>
      <c r="U89" s="10" t="str">
        <f t="shared" si="3"/>
        <v/>
      </c>
      <c r="V89" s="12">
        <f t="shared" si="4"/>
        <v>0</v>
      </c>
      <c r="W89" s="23">
        <f t="shared" si="5"/>
        <v>0</v>
      </c>
      <c r="Y89" s="10">
        <f>SUM(K89,N89,Q89)</f>
        <v>0</v>
      </c>
      <c r="AC89" s="10">
        <f>SUM(V89,V91,V90,V92,-AF89)</f>
        <v>0</v>
      </c>
      <c r="AF89" s="10">
        <f>MIN(V89:V92)</f>
        <v>0</v>
      </c>
    </row>
    <row r="90" spans="1:32" ht="15.75" x14ac:dyDescent="0.25">
      <c r="A90" s="10" t="s">
        <v>777</v>
      </c>
      <c r="U90" s="10" t="str">
        <f t="shared" si="3"/>
        <v/>
      </c>
      <c r="V90" s="12">
        <f t="shared" si="4"/>
        <v>0</v>
      </c>
      <c r="W90" s="23">
        <f t="shared" si="5"/>
        <v>0</v>
      </c>
      <c r="Y90" s="10">
        <f>SUM(K90,N90,Q90)</f>
        <v>0</v>
      </c>
    </row>
    <row r="91" spans="1:32" ht="15.75" x14ac:dyDescent="0.25">
      <c r="A91" s="10" t="s">
        <v>778</v>
      </c>
      <c r="U91" s="10" t="str">
        <f t="shared" si="3"/>
        <v/>
      </c>
      <c r="V91" s="12">
        <f t="shared" si="4"/>
        <v>0</v>
      </c>
      <c r="W91" s="23">
        <f t="shared" si="5"/>
        <v>0</v>
      </c>
      <c r="Y91" s="10">
        <f>SUM(K91,N91,Q91)</f>
        <v>0</v>
      </c>
    </row>
    <row r="92" spans="1:32" ht="15.75" x14ac:dyDescent="0.25">
      <c r="A92" s="10" t="s">
        <v>779</v>
      </c>
      <c r="U92" s="10" t="str">
        <f t="shared" si="3"/>
        <v/>
      </c>
      <c r="V92" s="12">
        <f t="shared" si="4"/>
        <v>0</v>
      </c>
      <c r="W92" s="23">
        <f t="shared" si="5"/>
        <v>0</v>
      </c>
      <c r="Y92" s="10">
        <f>SUM(K92,N92,Q92)</f>
        <v>0</v>
      </c>
    </row>
    <row r="93" spans="1:32" s="24" customFormat="1" ht="15.75" x14ac:dyDescent="0.25">
      <c r="L93" s="25"/>
      <c r="M93" s="26"/>
      <c r="O93" s="25"/>
      <c r="P93" s="26"/>
      <c r="R93" s="25"/>
      <c r="S93" s="26"/>
      <c r="V93" s="27"/>
      <c r="W93" s="28"/>
    </row>
    <row r="94" spans="1:32" ht="15.75" x14ac:dyDescent="0.25">
      <c r="A94" s="10" t="s">
        <v>780</v>
      </c>
      <c r="U94" s="10" t="str">
        <f t="shared" si="3"/>
        <v/>
      </c>
      <c r="V94" s="12">
        <f t="shared" si="4"/>
        <v>0</v>
      </c>
      <c r="W94" s="23">
        <f t="shared" si="5"/>
        <v>0</v>
      </c>
      <c r="Y94" s="10">
        <f>SUM(K94,N94,Q94)</f>
        <v>0</v>
      </c>
      <c r="AC94" s="10">
        <f>SUM(V94,V96,V95,V97,-AF94)</f>
        <v>0</v>
      </c>
      <c r="AF94" s="10">
        <f>MIN(V94:V97)</f>
        <v>0</v>
      </c>
    </row>
    <row r="95" spans="1:32" ht="15.75" x14ac:dyDescent="0.25">
      <c r="A95" s="10" t="s">
        <v>781</v>
      </c>
      <c r="U95" s="10" t="str">
        <f t="shared" si="3"/>
        <v/>
      </c>
      <c r="V95" s="12">
        <f t="shared" si="4"/>
        <v>0</v>
      </c>
      <c r="W95" s="23">
        <f t="shared" si="5"/>
        <v>0</v>
      </c>
      <c r="Y95" s="10">
        <f>SUM(K95,N95,Q95)</f>
        <v>0</v>
      </c>
    </row>
    <row r="96" spans="1:32" ht="15.75" x14ac:dyDescent="0.25">
      <c r="A96" s="10" t="s">
        <v>782</v>
      </c>
      <c r="U96" s="10" t="str">
        <f t="shared" si="3"/>
        <v/>
      </c>
      <c r="V96" s="12">
        <f t="shared" si="4"/>
        <v>0</v>
      </c>
      <c r="W96" s="23">
        <f t="shared" si="5"/>
        <v>0</v>
      </c>
      <c r="Y96" s="10">
        <f>SUM(K96,N96,Q96)</f>
        <v>0</v>
      </c>
    </row>
    <row r="97" spans="1:32" ht="15.75" x14ac:dyDescent="0.25">
      <c r="A97" s="10" t="s">
        <v>783</v>
      </c>
      <c r="U97" s="10" t="str">
        <f t="shared" si="3"/>
        <v/>
      </c>
      <c r="V97" s="12">
        <f t="shared" si="4"/>
        <v>0</v>
      </c>
      <c r="W97" s="23">
        <f t="shared" si="5"/>
        <v>0</v>
      </c>
      <c r="Y97" s="10">
        <f>SUM(K97,N97,Q97)</f>
        <v>0</v>
      </c>
    </row>
    <row r="98" spans="1:32" s="24" customFormat="1" ht="15.75" x14ac:dyDescent="0.25">
      <c r="L98" s="25"/>
      <c r="M98" s="26"/>
      <c r="O98" s="25"/>
      <c r="P98" s="26"/>
      <c r="R98" s="25"/>
      <c r="S98" s="26"/>
      <c r="V98" s="27"/>
      <c r="W98" s="28"/>
    </row>
    <row r="99" spans="1:32" ht="15.75" x14ac:dyDescent="0.25">
      <c r="A99" s="10" t="s">
        <v>784</v>
      </c>
      <c r="U99" s="10" t="str">
        <f t="shared" si="3"/>
        <v/>
      </c>
      <c r="V99" s="12">
        <f t="shared" si="4"/>
        <v>0</v>
      </c>
      <c r="W99" s="23">
        <f t="shared" si="5"/>
        <v>0</v>
      </c>
      <c r="Y99" s="10">
        <f>SUM(K99,N99,Q99)</f>
        <v>0</v>
      </c>
      <c r="AC99" s="10">
        <f>SUM(V99,V101,V100,V102,-AF99)</f>
        <v>0</v>
      </c>
      <c r="AF99" s="10">
        <f>MIN(V99:V102)</f>
        <v>0</v>
      </c>
    </row>
    <row r="100" spans="1:32" ht="15.75" x14ac:dyDescent="0.25">
      <c r="A100" s="10" t="s">
        <v>785</v>
      </c>
      <c r="U100" s="10" t="str">
        <f t="shared" si="3"/>
        <v/>
      </c>
      <c r="V100" s="12">
        <f t="shared" si="4"/>
        <v>0</v>
      </c>
      <c r="W100" s="23">
        <f t="shared" si="5"/>
        <v>0</v>
      </c>
      <c r="Y100" s="10">
        <f>SUM(K100,N100,Q100)</f>
        <v>0</v>
      </c>
    </row>
    <row r="101" spans="1:32" ht="15.75" x14ac:dyDescent="0.25">
      <c r="A101" s="10" t="s">
        <v>786</v>
      </c>
      <c r="U101" s="10" t="str">
        <f t="shared" si="3"/>
        <v/>
      </c>
      <c r="V101" s="12">
        <f t="shared" si="4"/>
        <v>0</v>
      </c>
      <c r="W101" s="23">
        <f t="shared" si="5"/>
        <v>0</v>
      </c>
      <c r="Y101" s="10">
        <f>SUM(K101,N101,Q101)</f>
        <v>0</v>
      </c>
    </row>
    <row r="102" spans="1:32" ht="15.75" x14ac:dyDescent="0.25">
      <c r="A102" s="10" t="s">
        <v>787</v>
      </c>
      <c r="U102" s="10" t="str">
        <f t="shared" si="3"/>
        <v/>
      </c>
      <c r="V102" s="12">
        <f t="shared" si="4"/>
        <v>0</v>
      </c>
      <c r="W102" s="23">
        <f t="shared" si="5"/>
        <v>0</v>
      </c>
      <c r="Y102" s="10">
        <f>SUM(K102,N102,Q102)</f>
        <v>0</v>
      </c>
    </row>
    <row r="103" spans="1:32" s="24" customFormat="1" ht="15.75" x14ac:dyDescent="0.25">
      <c r="L103" s="25"/>
      <c r="M103" s="26"/>
      <c r="O103" s="25"/>
      <c r="P103" s="26"/>
      <c r="R103" s="25"/>
      <c r="S103" s="26"/>
      <c r="V103" s="27"/>
      <c r="W103" s="28"/>
    </row>
    <row r="104" spans="1:32" ht="15.75" x14ac:dyDescent="0.25">
      <c r="A104" s="10" t="s">
        <v>788</v>
      </c>
      <c r="U104" s="10" t="str">
        <f t="shared" si="3"/>
        <v/>
      </c>
      <c r="V104" s="12">
        <f t="shared" si="4"/>
        <v>0</v>
      </c>
      <c r="W104" s="23">
        <f t="shared" si="5"/>
        <v>0</v>
      </c>
      <c r="Y104" s="10">
        <f>SUM(K104,N104,Q104)</f>
        <v>0</v>
      </c>
      <c r="AC104" s="10">
        <f>SUM(V104,V106,V105,V107,-AF104)</f>
        <v>0</v>
      </c>
      <c r="AF104" s="10">
        <f>MIN(V104:V107)</f>
        <v>0</v>
      </c>
    </row>
    <row r="105" spans="1:32" ht="15.75" x14ac:dyDescent="0.25">
      <c r="A105" s="10" t="s">
        <v>789</v>
      </c>
      <c r="U105" s="10" t="str">
        <f t="shared" si="3"/>
        <v/>
      </c>
      <c r="V105" s="12">
        <f t="shared" si="4"/>
        <v>0</v>
      </c>
      <c r="W105" s="23">
        <f t="shared" si="5"/>
        <v>0</v>
      </c>
      <c r="Y105" s="10">
        <f>SUM(K105,N105,Q105)</f>
        <v>0</v>
      </c>
    </row>
    <row r="106" spans="1:32" ht="15.75" x14ac:dyDescent="0.25">
      <c r="A106" s="10" t="s">
        <v>790</v>
      </c>
      <c r="U106" s="10" t="str">
        <f t="shared" si="3"/>
        <v/>
      </c>
      <c r="V106" s="12">
        <f t="shared" si="4"/>
        <v>0</v>
      </c>
      <c r="W106" s="23">
        <f t="shared" si="5"/>
        <v>0</v>
      </c>
      <c r="Y106" s="10">
        <f>SUM(K106,N106,Q106)</f>
        <v>0</v>
      </c>
    </row>
    <row r="107" spans="1:32" ht="15.75" x14ac:dyDescent="0.25">
      <c r="A107" s="10" t="s">
        <v>791</v>
      </c>
      <c r="U107" s="10" t="str">
        <f t="shared" si="3"/>
        <v/>
      </c>
      <c r="V107" s="12">
        <f t="shared" si="4"/>
        <v>0</v>
      </c>
      <c r="W107" s="23">
        <f t="shared" si="5"/>
        <v>0</v>
      </c>
      <c r="Y107" s="10">
        <f>SUM(K107,N107,Q107)</f>
        <v>0</v>
      </c>
    </row>
    <row r="108" spans="1:32" s="24" customFormat="1" ht="15.75" x14ac:dyDescent="0.25">
      <c r="L108" s="25"/>
      <c r="M108" s="26"/>
      <c r="O108" s="25"/>
      <c r="P108" s="26"/>
      <c r="R108" s="25"/>
      <c r="S108" s="26"/>
      <c r="V108" s="27"/>
      <c r="W108" s="28"/>
    </row>
    <row r="109" spans="1:32" ht="15.75" x14ac:dyDescent="0.25">
      <c r="A109" s="10" t="s">
        <v>792</v>
      </c>
      <c r="U109" s="10" t="str">
        <f t="shared" si="3"/>
        <v/>
      </c>
      <c r="V109" s="12">
        <f t="shared" si="4"/>
        <v>0</v>
      </c>
      <c r="W109" s="23">
        <f t="shared" si="5"/>
        <v>0</v>
      </c>
      <c r="Y109" s="10">
        <f>SUM(K109,N109,Q109)</f>
        <v>0</v>
      </c>
      <c r="AC109" s="10">
        <f>SUM(V109,V111,V110,V112,-AF109)</f>
        <v>0</v>
      </c>
      <c r="AF109" s="10">
        <f>MIN(V109:V112)</f>
        <v>0</v>
      </c>
    </row>
    <row r="110" spans="1:32" ht="15.75" x14ac:dyDescent="0.25">
      <c r="A110" s="10" t="s">
        <v>792</v>
      </c>
      <c r="U110" s="10" t="str">
        <f t="shared" si="3"/>
        <v/>
      </c>
      <c r="V110" s="12">
        <f t="shared" si="4"/>
        <v>0</v>
      </c>
      <c r="W110" s="23">
        <f t="shared" si="5"/>
        <v>0</v>
      </c>
      <c r="Y110" s="10">
        <f>SUM(K110,N110,Q110)</f>
        <v>0</v>
      </c>
    </row>
    <row r="111" spans="1:32" ht="15.75" x14ac:dyDescent="0.25">
      <c r="A111" s="10" t="s">
        <v>793</v>
      </c>
      <c r="U111" s="10" t="str">
        <f t="shared" si="3"/>
        <v/>
      </c>
      <c r="V111" s="12">
        <f t="shared" si="4"/>
        <v>0</v>
      </c>
      <c r="W111" s="23">
        <f t="shared" si="5"/>
        <v>0</v>
      </c>
      <c r="Y111" s="10">
        <f>SUM(K111,N111,Q111)</f>
        <v>0</v>
      </c>
    </row>
    <row r="112" spans="1:32" ht="15.75" x14ac:dyDescent="0.25">
      <c r="A112" s="10" t="s">
        <v>794</v>
      </c>
      <c r="U112" s="10" t="str">
        <f t="shared" si="3"/>
        <v/>
      </c>
      <c r="V112" s="12">
        <f t="shared" si="4"/>
        <v>0</v>
      </c>
      <c r="W112" s="23">
        <f t="shared" si="5"/>
        <v>0</v>
      </c>
      <c r="Y112" s="10">
        <f>SUM(K112,N112,Q112)</f>
        <v>0</v>
      </c>
    </row>
    <row r="113" spans="1:32" s="24" customFormat="1" ht="15.75" x14ac:dyDescent="0.25">
      <c r="L113" s="25"/>
      <c r="M113" s="26"/>
      <c r="O113" s="25"/>
      <c r="P113" s="26"/>
      <c r="R113" s="25"/>
      <c r="S113" s="26"/>
      <c r="V113" s="27"/>
      <c r="W113" s="28"/>
    </row>
    <row r="114" spans="1:32" ht="15.75" x14ac:dyDescent="0.25">
      <c r="A114" s="10" t="s">
        <v>795</v>
      </c>
      <c r="U114" s="10" t="str">
        <f t="shared" si="3"/>
        <v/>
      </c>
      <c r="V114" s="12">
        <f t="shared" si="4"/>
        <v>0</v>
      </c>
      <c r="W114" s="23">
        <f t="shared" si="5"/>
        <v>0</v>
      </c>
      <c r="Y114" s="10">
        <f>SUM(K114,N114,Q114)</f>
        <v>0</v>
      </c>
      <c r="AC114" s="10">
        <f>SUM(V114,V116,V115,V117,-AF114)</f>
        <v>0</v>
      </c>
      <c r="AF114" s="10">
        <f>MIN(V114:V117)</f>
        <v>0</v>
      </c>
    </row>
    <row r="115" spans="1:32" ht="15.75" x14ac:dyDescent="0.25">
      <c r="A115" s="10" t="s">
        <v>796</v>
      </c>
      <c r="U115" s="10" t="str">
        <f t="shared" si="3"/>
        <v/>
      </c>
      <c r="V115" s="12">
        <f t="shared" si="4"/>
        <v>0</v>
      </c>
      <c r="W115" s="23">
        <f t="shared" si="5"/>
        <v>0</v>
      </c>
      <c r="Y115" s="10">
        <f>SUM(K115,N115,Q115)</f>
        <v>0</v>
      </c>
    </row>
    <row r="116" spans="1:32" ht="15.75" x14ac:dyDescent="0.25">
      <c r="A116" s="10" t="s">
        <v>797</v>
      </c>
      <c r="U116" s="10" t="str">
        <f t="shared" si="3"/>
        <v/>
      </c>
      <c r="V116" s="12">
        <f t="shared" si="4"/>
        <v>0</v>
      </c>
      <c r="W116" s="23">
        <f t="shared" si="5"/>
        <v>0</v>
      </c>
      <c r="Y116" s="10">
        <f>SUM(K116,N116,Q116)</f>
        <v>0</v>
      </c>
    </row>
    <row r="117" spans="1:32" ht="15.75" x14ac:dyDescent="0.25">
      <c r="A117" s="10" t="s">
        <v>798</v>
      </c>
      <c r="U117" s="10" t="str">
        <f t="shared" si="3"/>
        <v/>
      </c>
      <c r="V117" s="12">
        <f t="shared" si="4"/>
        <v>0</v>
      </c>
      <c r="W117" s="23">
        <f t="shared" si="5"/>
        <v>0</v>
      </c>
      <c r="Y117" s="10">
        <f>SUM(K117,N117,Q117)</f>
        <v>0</v>
      </c>
    </row>
    <row r="118" spans="1:32" s="24" customFormat="1" ht="15.75" x14ac:dyDescent="0.25">
      <c r="L118" s="25"/>
      <c r="M118" s="26"/>
      <c r="O118" s="25"/>
      <c r="P118" s="26"/>
      <c r="R118" s="25"/>
      <c r="S118" s="26"/>
      <c r="V118" s="27"/>
      <c r="W118" s="28"/>
    </row>
    <row r="119" spans="1:32" ht="15.75" x14ac:dyDescent="0.25">
      <c r="A119" s="10" t="s">
        <v>799</v>
      </c>
      <c r="U119" s="10" t="str">
        <f t="shared" si="3"/>
        <v/>
      </c>
      <c r="V119" s="12">
        <f t="shared" si="4"/>
        <v>0</v>
      </c>
      <c r="W119" s="23">
        <f t="shared" si="5"/>
        <v>0</v>
      </c>
      <c r="Y119" s="10">
        <f>SUM(K119,N119,Q119)</f>
        <v>0</v>
      </c>
      <c r="AC119" s="10">
        <f>SUM(V119,V121,V120,V122,-AF119)</f>
        <v>0</v>
      </c>
      <c r="AF119" s="10">
        <f>MIN(V119:V122)</f>
        <v>0</v>
      </c>
    </row>
    <row r="120" spans="1:32" ht="15.75" x14ac:dyDescent="0.25">
      <c r="A120" s="10" t="s">
        <v>800</v>
      </c>
      <c r="U120" s="10" t="str">
        <f t="shared" si="3"/>
        <v/>
      </c>
      <c r="V120" s="12">
        <f t="shared" si="4"/>
        <v>0</v>
      </c>
      <c r="W120" s="23">
        <f t="shared" si="5"/>
        <v>0</v>
      </c>
      <c r="Y120" s="10">
        <f>SUM(K120,N120,Q120)</f>
        <v>0</v>
      </c>
    </row>
    <row r="121" spans="1:32" ht="15.75" x14ac:dyDescent="0.25">
      <c r="A121" s="10" t="s">
        <v>801</v>
      </c>
      <c r="U121" s="10" t="str">
        <f t="shared" si="3"/>
        <v/>
      </c>
      <c r="V121" s="12">
        <f t="shared" si="4"/>
        <v>0</v>
      </c>
      <c r="W121" s="23">
        <f t="shared" si="5"/>
        <v>0</v>
      </c>
      <c r="Y121" s="10">
        <f>SUM(K121,N121,Q121)</f>
        <v>0</v>
      </c>
    </row>
    <row r="122" spans="1:32" ht="15.75" x14ac:dyDescent="0.25">
      <c r="A122" s="10" t="s">
        <v>802</v>
      </c>
      <c r="U122" s="10" t="str">
        <f t="shared" si="3"/>
        <v/>
      </c>
      <c r="V122" s="12">
        <f t="shared" si="4"/>
        <v>0</v>
      </c>
      <c r="W122" s="23">
        <f t="shared" si="5"/>
        <v>0</v>
      </c>
      <c r="Y122" s="10">
        <f>SUM(K122,N122,Q122)</f>
        <v>0</v>
      </c>
    </row>
    <row r="123" spans="1:32" s="24" customFormat="1" ht="15.75" x14ac:dyDescent="0.25">
      <c r="L123" s="25"/>
      <c r="M123" s="26"/>
      <c r="O123" s="25"/>
      <c r="P123" s="26"/>
      <c r="R123" s="25"/>
      <c r="S123" s="26"/>
      <c r="V123" s="27"/>
      <c r="W123" s="28"/>
    </row>
    <row r="124" spans="1:32" ht="15.75" x14ac:dyDescent="0.25">
      <c r="A124" s="10" t="s">
        <v>803</v>
      </c>
      <c r="U124" s="10" t="str">
        <f t="shared" si="3"/>
        <v/>
      </c>
      <c r="V124" s="12">
        <f t="shared" si="4"/>
        <v>0</v>
      </c>
      <c r="W124" s="23">
        <f t="shared" si="5"/>
        <v>0</v>
      </c>
      <c r="Y124" s="10">
        <f>SUM(K124,N124,Q124)</f>
        <v>0</v>
      </c>
      <c r="AC124" s="10">
        <f>SUM(V124,V126,V125,V127,-AF124)</f>
        <v>0</v>
      </c>
      <c r="AF124" s="10">
        <f>MIN(V124:V127)</f>
        <v>0</v>
      </c>
    </row>
    <row r="125" spans="1:32" ht="15.75" x14ac:dyDescent="0.25">
      <c r="A125" s="10" t="s">
        <v>804</v>
      </c>
      <c r="U125" s="10" t="str">
        <f t="shared" si="3"/>
        <v/>
      </c>
      <c r="V125" s="12">
        <f t="shared" si="4"/>
        <v>0</v>
      </c>
      <c r="W125" s="23">
        <f t="shared" si="5"/>
        <v>0</v>
      </c>
      <c r="Y125" s="10">
        <f>SUM(K125,N125,Q125)</f>
        <v>0</v>
      </c>
    </row>
    <row r="126" spans="1:32" ht="15.75" x14ac:dyDescent="0.25">
      <c r="A126" s="10" t="s">
        <v>805</v>
      </c>
      <c r="U126" s="10" t="str">
        <f t="shared" si="3"/>
        <v/>
      </c>
      <c r="V126" s="12">
        <f t="shared" si="4"/>
        <v>0</v>
      </c>
      <c r="W126" s="23">
        <f t="shared" si="5"/>
        <v>0</v>
      </c>
      <c r="Y126" s="10">
        <f>SUM(K126,N126,Q126)</f>
        <v>0</v>
      </c>
    </row>
    <row r="127" spans="1:32" ht="15.75" x14ac:dyDescent="0.25">
      <c r="A127" s="10" t="s">
        <v>806</v>
      </c>
      <c r="U127" s="10" t="str">
        <f t="shared" si="3"/>
        <v/>
      </c>
      <c r="V127" s="12">
        <f t="shared" si="4"/>
        <v>0</v>
      </c>
      <c r="W127" s="23">
        <f t="shared" si="5"/>
        <v>0</v>
      </c>
      <c r="Y127" s="10">
        <f>SUM(K127,N127,Q127)</f>
        <v>0</v>
      </c>
    </row>
    <row r="128" spans="1:32" s="24" customFormat="1" ht="15.75" x14ac:dyDescent="0.25">
      <c r="L128" s="25"/>
      <c r="M128" s="26"/>
      <c r="O128" s="25"/>
      <c r="P128" s="26"/>
      <c r="R128" s="25"/>
      <c r="S128" s="26"/>
      <c r="V128" s="27"/>
      <c r="W128" s="28"/>
    </row>
    <row r="129" spans="1:32" ht="15.75" x14ac:dyDescent="0.25">
      <c r="A129" s="10" t="s">
        <v>807</v>
      </c>
      <c r="U129" s="10" t="str">
        <f t="shared" si="3"/>
        <v/>
      </c>
      <c r="V129" s="12">
        <f t="shared" si="4"/>
        <v>0</v>
      </c>
      <c r="W129" s="23">
        <f t="shared" si="5"/>
        <v>0</v>
      </c>
      <c r="Y129" s="10">
        <f>SUM(K129,N129,Q129)</f>
        <v>0</v>
      </c>
      <c r="AC129" s="10">
        <f>SUM(V129,V131,V130,V132,-AF129)</f>
        <v>0</v>
      </c>
      <c r="AF129" s="10">
        <f>MIN(V129:V132)</f>
        <v>0</v>
      </c>
    </row>
    <row r="130" spans="1:32" ht="15.75" x14ac:dyDescent="0.25">
      <c r="A130" s="10" t="s">
        <v>808</v>
      </c>
      <c r="U130" s="10" t="str">
        <f t="shared" si="3"/>
        <v/>
      </c>
      <c r="V130" s="12">
        <f t="shared" si="4"/>
        <v>0</v>
      </c>
      <c r="W130" s="23">
        <f t="shared" si="5"/>
        <v>0</v>
      </c>
      <c r="Y130" s="10">
        <f>SUM(K130,N130,Q130)</f>
        <v>0</v>
      </c>
    </row>
    <row r="131" spans="1:32" ht="15.75" x14ac:dyDescent="0.25">
      <c r="A131" s="10" t="s">
        <v>809</v>
      </c>
      <c r="U131" s="10" t="str">
        <f t="shared" si="3"/>
        <v/>
      </c>
      <c r="V131" s="12">
        <f t="shared" si="4"/>
        <v>0</v>
      </c>
      <c r="W131" s="23">
        <f t="shared" si="5"/>
        <v>0</v>
      </c>
      <c r="Y131" s="10">
        <f>SUM(K131,N131,Q131)</f>
        <v>0</v>
      </c>
    </row>
    <row r="132" spans="1:32" ht="15.75" x14ac:dyDescent="0.25">
      <c r="A132" s="10" t="s">
        <v>810</v>
      </c>
      <c r="U132" s="10" t="str">
        <f t="shared" si="3"/>
        <v/>
      </c>
      <c r="V132" s="12">
        <f t="shared" si="4"/>
        <v>0</v>
      </c>
      <c r="W132" s="23">
        <f t="shared" si="5"/>
        <v>0</v>
      </c>
      <c r="Y132" s="10">
        <f>SUM(K132,N132,Q132)</f>
        <v>0</v>
      </c>
    </row>
    <row r="133" spans="1:32" s="24" customFormat="1" ht="15.75" x14ac:dyDescent="0.25">
      <c r="L133" s="25"/>
      <c r="M133" s="26"/>
      <c r="O133" s="25"/>
      <c r="P133" s="26"/>
      <c r="R133" s="25"/>
      <c r="S133" s="26"/>
      <c r="V133" s="27"/>
      <c r="W133" s="28"/>
    </row>
    <row r="134" spans="1:32" ht="15.75" x14ac:dyDescent="0.25">
      <c r="A134" s="10" t="s">
        <v>811</v>
      </c>
      <c r="U134" s="10" t="str">
        <f t="shared" ref="U134:U152" si="6">IF(T134="1violation",-7*1,IF(T134="2violations",-7*2,IF(T134="3violations",-7*3,IF(T134="",""))))</f>
        <v/>
      </c>
      <c r="V134" s="12">
        <f t="shared" ref="V134:V152" si="7">SUM(M134,P134,S134,U134)</f>
        <v>0</v>
      </c>
      <c r="W134" s="23">
        <f t="shared" ref="W134:W152" si="8">IF(L134="S",1*1)+IF(O134="S",1*1)+IF(R134="S",1*1)</f>
        <v>0</v>
      </c>
      <c r="Y134" s="10">
        <f>SUM(K134,N134,Q134)</f>
        <v>0</v>
      </c>
      <c r="AC134" s="10">
        <f>SUM(V134,V136,V135,V137,-AF134)</f>
        <v>0</v>
      </c>
      <c r="AF134" s="10">
        <f>MIN(V134:V137)</f>
        <v>0</v>
      </c>
    </row>
    <row r="135" spans="1:32" ht="15.75" x14ac:dyDescent="0.25">
      <c r="A135" s="10" t="s">
        <v>812</v>
      </c>
      <c r="U135" s="10" t="str">
        <f t="shared" si="6"/>
        <v/>
      </c>
      <c r="V135" s="12">
        <f t="shared" si="7"/>
        <v>0</v>
      </c>
      <c r="W135" s="23">
        <f t="shared" si="8"/>
        <v>0</v>
      </c>
      <c r="Y135" s="10">
        <f>SUM(K135,N135,Q135)</f>
        <v>0</v>
      </c>
    </row>
    <row r="136" spans="1:32" ht="15.75" x14ac:dyDescent="0.25">
      <c r="A136" s="10" t="s">
        <v>813</v>
      </c>
      <c r="U136" s="10" t="str">
        <f t="shared" si="6"/>
        <v/>
      </c>
      <c r="V136" s="12">
        <f t="shared" si="7"/>
        <v>0</v>
      </c>
      <c r="W136" s="23">
        <f t="shared" si="8"/>
        <v>0</v>
      </c>
      <c r="Y136" s="10">
        <f>SUM(K136,N136,Q136)</f>
        <v>0</v>
      </c>
    </row>
    <row r="137" spans="1:32" ht="15.75" x14ac:dyDescent="0.25">
      <c r="A137" s="10" t="s">
        <v>814</v>
      </c>
      <c r="U137" s="10" t="str">
        <f t="shared" si="6"/>
        <v/>
      </c>
      <c r="V137" s="12">
        <f t="shared" si="7"/>
        <v>0</v>
      </c>
      <c r="W137" s="23">
        <f t="shared" si="8"/>
        <v>0</v>
      </c>
      <c r="Y137" s="10">
        <f>SUM(K137,N137,Q137)</f>
        <v>0</v>
      </c>
    </row>
    <row r="138" spans="1:32" s="24" customFormat="1" ht="15.75" x14ac:dyDescent="0.25">
      <c r="L138" s="25"/>
      <c r="M138" s="26"/>
      <c r="O138" s="25"/>
      <c r="P138" s="26"/>
      <c r="R138" s="25"/>
      <c r="S138" s="26"/>
      <c r="V138" s="27"/>
      <c r="W138" s="28"/>
    </row>
    <row r="139" spans="1:32" ht="15.75" x14ac:dyDescent="0.25">
      <c r="A139" s="10" t="s">
        <v>815</v>
      </c>
      <c r="U139" s="10" t="str">
        <f t="shared" si="6"/>
        <v/>
      </c>
      <c r="V139" s="12">
        <f t="shared" si="7"/>
        <v>0</v>
      </c>
      <c r="W139" s="23">
        <f t="shared" si="8"/>
        <v>0</v>
      </c>
      <c r="Y139" s="10">
        <f>SUM(K139,N139,Q139)</f>
        <v>0</v>
      </c>
      <c r="AC139" s="10">
        <f>SUM(V139,V141,V140,V142,-AF139)</f>
        <v>0</v>
      </c>
      <c r="AF139" s="10">
        <f>MIN(V139:V142)</f>
        <v>0</v>
      </c>
    </row>
    <row r="140" spans="1:32" ht="15.75" x14ac:dyDescent="0.25">
      <c r="A140" s="10" t="s">
        <v>816</v>
      </c>
      <c r="U140" s="10" t="str">
        <f t="shared" si="6"/>
        <v/>
      </c>
      <c r="V140" s="12">
        <f t="shared" si="7"/>
        <v>0</v>
      </c>
      <c r="W140" s="23">
        <f t="shared" si="8"/>
        <v>0</v>
      </c>
      <c r="Y140" s="10">
        <f>SUM(K140,N140,Q140)</f>
        <v>0</v>
      </c>
    </row>
    <row r="141" spans="1:32" ht="15.75" x14ac:dyDescent="0.25">
      <c r="A141" s="10" t="s">
        <v>817</v>
      </c>
      <c r="U141" s="10" t="str">
        <f t="shared" si="6"/>
        <v/>
      </c>
      <c r="V141" s="12">
        <f t="shared" si="7"/>
        <v>0</v>
      </c>
      <c r="W141" s="23">
        <f t="shared" si="8"/>
        <v>0</v>
      </c>
      <c r="Y141" s="10">
        <f>SUM(K141,N141,Q141)</f>
        <v>0</v>
      </c>
    </row>
    <row r="142" spans="1:32" ht="15.75" x14ac:dyDescent="0.25">
      <c r="A142" s="10" t="s">
        <v>818</v>
      </c>
      <c r="U142" s="10" t="str">
        <f t="shared" si="6"/>
        <v/>
      </c>
      <c r="V142" s="12">
        <f t="shared" si="7"/>
        <v>0</v>
      </c>
      <c r="W142" s="23">
        <f t="shared" si="8"/>
        <v>0</v>
      </c>
      <c r="Y142" s="10">
        <f>SUM(K142,N142,Q142)</f>
        <v>0</v>
      </c>
    </row>
    <row r="143" spans="1:32" s="24" customFormat="1" ht="15.75" x14ac:dyDescent="0.25">
      <c r="L143" s="25"/>
      <c r="M143" s="26"/>
      <c r="O143" s="25"/>
      <c r="P143" s="26"/>
      <c r="R143" s="25"/>
      <c r="S143" s="26"/>
      <c r="V143" s="27"/>
      <c r="W143" s="28"/>
    </row>
    <row r="144" spans="1:32" ht="15.75" x14ac:dyDescent="0.25">
      <c r="A144" s="10" t="s">
        <v>819</v>
      </c>
      <c r="U144" s="10" t="str">
        <f t="shared" si="6"/>
        <v/>
      </c>
      <c r="V144" s="12">
        <f t="shared" si="7"/>
        <v>0</v>
      </c>
      <c r="W144" s="23">
        <f t="shared" si="8"/>
        <v>0</v>
      </c>
      <c r="Y144" s="10">
        <f>SUM(K144,N144,Q144)</f>
        <v>0</v>
      </c>
      <c r="AC144" s="10">
        <f>SUM(V144,V146,V145,V147,-AF144)</f>
        <v>0</v>
      </c>
      <c r="AF144" s="10">
        <f>MIN(V144:V147)</f>
        <v>0</v>
      </c>
    </row>
    <row r="145" spans="1:32" ht="15.75" x14ac:dyDescent="0.25">
      <c r="A145" s="10" t="s">
        <v>820</v>
      </c>
      <c r="U145" s="10" t="str">
        <f t="shared" si="6"/>
        <v/>
      </c>
      <c r="V145" s="12">
        <f t="shared" si="7"/>
        <v>0</v>
      </c>
      <c r="W145" s="23">
        <f t="shared" si="8"/>
        <v>0</v>
      </c>
      <c r="Y145" s="10">
        <f>SUM(K145,N145,Q145)</f>
        <v>0</v>
      </c>
    </row>
    <row r="146" spans="1:32" ht="15.75" x14ac:dyDescent="0.25">
      <c r="A146" s="10" t="s">
        <v>821</v>
      </c>
      <c r="U146" s="10" t="str">
        <f t="shared" si="6"/>
        <v/>
      </c>
      <c r="V146" s="12">
        <f t="shared" si="7"/>
        <v>0</v>
      </c>
      <c r="W146" s="23">
        <f t="shared" si="8"/>
        <v>0</v>
      </c>
      <c r="Y146" s="10">
        <f>SUM(K146,N146,Q146)</f>
        <v>0</v>
      </c>
    </row>
    <row r="147" spans="1:32" ht="15.75" x14ac:dyDescent="0.25">
      <c r="A147" s="10" t="s">
        <v>822</v>
      </c>
      <c r="U147" s="10" t="str">
        <f t="shared" si="6"/>
        <v/>
      </c>
      <c r="V147" s="12">
        <f t="shared" si="7"/>
        <v>0</v>
      </c>
      <c r="W147" s="23">
        <f t="shared" si="8"/>
        <v>0</v>
      </c>
      <c r="Y147" s="10">
        <f>SUM(K147,N147,Q147)</f>
        <v>0</v>
      </c>
    </row>
    <row r="148" spans="1:32" s="24" customFormat="1" ht="15.75" x14ac:dyDescent="0.25">
      <c r="L148" s="25"/>
      <c r="M148" s="26"/>
      <c r="O148" s="25"/>
      <c r="P148" s="26"/>
      <c r="R148" s="25"/>
      <c r="S148" s="26"/>
      <c r="V148" s="27"/>
      <c r="W148" s="28"/>
    </row>
    <row r="149" spans="1:32" ht="15.75" x14ac:dyDescent="0.25">
      <c r="A149" s="10" t="s">
        <v>823</v>
      </c>
      <c r="U149" s="10" t="str">
        <f t="shared" si="6"/>
        <v/>
      </c>
      <c r="V149" s="12">
        <f t="shared" si="7"/>
        <v>0</v>
      </c>
      <c r="W149" s="23">
        <f t="shared" si="8"/>
        <v>0</v>
      </c>
      <c r="Y149" s="10">
        <f>SUM(K149,N149,Q149)</f>
        <v>0</v>
      </c>
      <c r="AC149" s="10">
        <f>SUM(V149,V151,V150,V152,-AF149)</f>
        <v>0</v>
      </c>
      <c r="AF149" s="10">
        <f>MIN(V149:V152)</f>
        <v>0</v>
      </c>
    </row>
    <row r="150" spans="1:32" ht="15.75" x14ac:dyDescent="0.25">
      <c r="A150" s="10" t="s">
        <v>824</v>
      </c>
      <c r="U150" s="10" t="str">
        <f t="shared" si="6"/>
        <v/>
      </c>
      <c r="V150" s="12">
        <f t="shared" si="7"/>
        <v>0</v>
      </c>
      <c r="W150" s="23">
        <f t="shared" si="8"/>
        <v>0</v>
      </c>
      <c r="Y150" s="10">
        <f>SUM(K150,N150,Q150)</f>
        <v>0</v>
      </c>
    </row>
    <row r="151" spans="1:32" ht="15.75" x14ac:dyDescent="0.25">
      <c r="A151" s="10" t="s">
        <v>825</v>
      </c>
      <c r="U151" s="10" t="str">
        <f t="shared" si="6"/>
        <v/>
      </c>
      <c r="V151" s="12">
        <f t="shared" si="7"/>
        <v>0</v>
      </c>
      <c r="W151" s="23">
        <f t="shared" si="8"/>
        <v>0</v>
      </c>
      <c r="Y151" s="10">
        <f>SUM(K151,N151,Q151)</f>
        <v>0</v>
      </c>
    </row>
    <row r="152" spans="1:32" ht="15.75" x14ac:dyDescent="0.25">
      <c r="A152" s="10" t="s">
        <v>826</v>
      </c>
      <c r="U152" s="10" t="str">
        <f t="shared" si="6"/>
        <v/>
      </c>
      <c r="V152" s="12">
        <f t="shared" si="7"/>
        <v>0</v>
      </c>
      <c r="W152" s="23">
        <f t="shared" si="8"/>
        <v>0</v>
      </c>
      <c r="Y152" s="10">
        <f>SUM(K152,N152,Q152)</f>
        <v>0</v>
      </c>
    </row>
    <row r="153" spans="1:32" s="24" customFormat="1" ht="15.75" x14ac:dyDescent="0.25">
      <c r="L153" s="25"/>
      <c r="M153" s="26"/>
      <c r="O153" s="25"/>
      <c r="P153" s="26"/>
      <c r="R153" s="25"/>
      <c r="S153" s="26"/>
      <c r="V153" s="27"/>
      <c r="W153" s="28"/>
    </row>
  </sheetData>
  <sheetProtection formatCells="0" formatColumns="0" formatRows="0" sort="0" autoFilter="0"/>
  <autoFilter ref="A3:AF153" xr:uid="{CF733C63-45D5-5B43-8302-26867FB0B308}"/>
  <conditionalFormatting sqref="W4:W153">
    <cfRule type="cellIs" dxfId="201" priority="3" operator="equal">
      <formula>2</formula>
    </cfRule>
  </conditionalFormatting>
  <conditionalFormatting sqref="U1:U1048576">
    <cfRule type="cellIs" dxfId="200" priority="7" operator="between">
      <formula>-21</formula>
      <formula>-8</formula>
    </cfRule>
    <cfRule type="cellIs" dxfId="199" priority="8" operator="between">
      <formula>-8</formula>
      <formula>-21</formula>
    </cfRule>
  </conditionalFormatting>
  <conditionalFormatting sqref="W4:W153">
    <cfRule type="cellIs" dxfId="198" priority="4" operator="equal">
      <formula>3</formula>
    </cfRule>
  </conditionalFormatting>
  <conditionalFormatting sqref="X4:XFD153 A63:V153 A4:A62 K4:V62">
    <cfRule type="expression" dxfId="197" priority="5">
      <formula>$U4&lt;=-8</formula>
    </cfRule>
  </conditionalFormatting>
  <conditionalFormatting sqref="B4:J62">
    <cfRule type="expression" dxfId="196" priority="1">
      <formula>$U4&lt;=-8</formula>
    </cfRule>
  </conditionalFormatting>
  <dataValidations count="2">
    <dataValidation type="list" allowBlank="1" showInputMessage="1" showErrorMessage="1" sqref="L4:L153 O4:O153 R4:R153" xr:uid="{CA19AA64-32A5-3F41-AA38-2A1A0BF53885}">
      <formula1>$AB$1:$AF$1</formula1>
    </dataValidation>
    <dataValidation type="list" allowBlank="1" showInputMessage="1" showErrorMessage="1" sqref="T4:T153" xr:uid="{1D160FEB-27A3-9F4A-B8D1-A7FDC9911D59}">
      <formula1>$AG$1:$AI$1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1011-816D-424A-AF0A-997E5F624692}">
  <dimension ref="A1:L122"/>
  <sheetViews>
    <sheetView zoomScaleNormal="100" workbookViewId="0">
      <selection activeCell="A2" sqref="A2:XFD2"/>
    </sheetView>
  </sheetViews>
  <sheetFormatPr defaultColWidth="10.85546875" defaultRowHeight="15" x14ac:dyDescent="0.25"/>
  <cols>
    <col min="1" max="1" width="12.85546875" style="53" bestFit="1" customWidth="1"/>
    <col min="2" max="2" width="12.7109375" style="53" bestFit="1" customWidth="1"/>
    <col min="3" max="3" width="12.85546875" style="53" bestFit="1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s="53" t="s">
        <v>221</v>
      </c>
      <c r="E1" s="53" t="s">
        <v>218</v>
      </c>
    </row>
    <row r="2" spans="1:12" x14ac:dyDescent="0.25">
      <c r="A2" s="57" t="s">
        <v>213</v>
      </c>
      <c r="B2" s="58" t="s">
        <v>210</v>
      </c>
      <c r="C2" s="58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s="55" t="str">
        <f>HM!A4</f>
        <v>A-101</v>
      </c>
      <c r="B3" s="53">
        <f>HM!S4</f>
        <v>8</v>
      </c>
      <c r="C3" s="53">
        <f>HM!P4</f>
        <v>65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x14ac:dyDescent="0.25">
      <c r="A4" s="55" t="str">
        <f>HM!A5</f>
        <v>A-102</v>
      </c>
      <c r="B4" s="53">
        <f>HM!S5</f>
        <v>10</v>
      </c>
      <c r="C4" s="53">
        <f>HM!P5</f>
        <v>56</v>
      </c>
      <c r="D4" s="65"/>
      <c r="K4" s="54">
        <f t="shared" si="0"/>
        <v>0</v>
      </c>
      <c r="L4" s="56">
        <f t="shared" si="1"/>
        <v>0</v>
      </c>
    </row>
    <row r="5" spans="1:12" x14ac:dyDescent="0.25">
      <c r="A5" s="55" t="str">
        <f>HM!A6</f>
        <v>A-103</v>
      </c>
      <c r="B5" s="53">
        <f>HM!S6</f>
        <v>11</v>
      </c>
      <c r="C5" s="53">
        <f>HM!P6</f>
        <v>61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s="55" t="str">
        <f>HM!A124</f>
        <v>AA-101</v>
      </c>
      <c r="B6" s="53">
        <f>HM!S124</f>
        <v>0</v>
      </c>
      <c r="C6" s="53">
        <f>HM!P124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s="55" t="str">
        <f>HM!A125</f>
        <v>AA-102</v>
      </c>
      <c r="B7" s="53">
        <f>HM!S125</f>
        <v>0</v>
      </c>
      <c r="C7" s="53">
        <f>HM!P125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s="55" t="str">
        <f>HM!A126</f>
        <v>AA-103</v>
      </c>
      <c r="B8" s="53">
        <f>HM!S126</f>
        <v>0</v>
      </c>
      <c r="C8" s="53">
        <f>HM!P126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s="55" t="str">
        <f>HM!A127</f>
        <v>AA-104</v>
      </c>
      <c r="B9" s="53">
        <f>HM!S127</f>
        <v>0</v>
      </c>
      <c r="C9" s="53">
        <f>HM!P127</f>
        <v>0</v>
      </c>
      <c r="D9" s="65"/>
      <c r="K9" s="54">
        <f t="shared" si="0"/>
        <v>0</v>
      </c>
      <c r="L9" s="56">
        <f t="shared" si="1"/>
        <v>0</v>
      </c>
    </row>
    <row r="10" spans="1:12" x14ac:dyDescent="0.25">
      <c r="A10" s="55" t="str">
        <f>HM!A7</f>
        <v>A-104</v>
      </c>
      <c r="B10" s="53">
        <f>HM!S7</f>
        <v>6</v>
      </c>
      <c r="C10" s="53">
        <f>HM!P7</f>
        <v>68</v>
      </c>
      <c r="D10" s="65"/>
      <c r="E10" s="53">
        <v>5</v>
      </c>
      <c r="F10" s="53">
        <v>23</v>
      </c>
      <c r="G10" s="53">
        <v>2</v>
      </c>
      <c r="H10" s="53">
        <v>25</v>
      </c>
      <c r="I10" s="53">
        <v>4</v>
      </c>
      <c r="J10" s="53">
        <v>22</v>
      </c>
      <c r="K10" s="54">
        <f t="shared" si="0"/>
        <v>11</v>
      </c>
      <c r="L10" s="56">
        <f t="shared" si="1"/>
        <v>70</v>
      </c>
    </row>
    <row r="11" spans="1:12" x14ac:dyDescent="0.25">
      <c r="A11" s="55" t="str">
        <f>HM!A9</f>
        <v>B-101</v>
      </c>
      <c r="B11" s="53">
        <f>HM!S9</f>
        <v>5</v>
      </c>
      <c r="C11" s="53">
        <f>HM!P9</f>
        <v>69</v>
      </c>
      <c r="D11" s="65"/>
      <c r="E11" s="53">
        <v>2</v>
      </c>
      <c r="F11" s="53">
        <v>24</v>
      </c>
      <c r="G11" s="53">
        <v>4</v>
      </c>
      <c r="H11" s="53">
        <v>24</v>
      </c>
      <c r="I11" s="53">
        <v>1</v>
      </c>
      <c r="J11" s="53">
        <v>25</v>
      </c>
      <c r="K11" s="54">
        <f t="shared" si="0"/>
        <v>7</v>
      </c>
      <c r="L11" s="56">
        <f t="shared" si="1"/>
        <v>73</v>
      </c>
    </row>
    <row r="12" spans="1:12" x14ac:dyDescent="0.25">
      <c r="A12" s="55" t="str">
        <f>HM!A10</f>
        <v>B-102</v>
      </c>
      <c r="B12" s="53">
        <f>HM!S10</f>
        <v>6</v>
      </c>
      <c r="C12" s="53">
        <f>HM!P10</f>
        <v>65</v>
      </c>
      <c r="D12" s="65"/>
      <c r="E12" s="53">
        <v>3</v>
      </c>
      <c r="F12" s="53">
        <v>24</v>
      </c>
      <c r="G12" s="53">
        <v>5</v>
      </c>
      <c r="H12" s="53">
        <v>21</v>
      </c>
      <c r="I12" s="53">
        <v>5</v>
      </c>
      <c r="J12" s="53">
        <v>24</v>
      </c>
      <c r="K12" s="54">
        <f t="shared" si="0"/>
        <v>13</v>
      </c>
      <c r="L12" s="56">
        <f t="shared" si="1"/>
        <v>69</v>
      </c>
    </row>
    <row r="13" spans="1:12" hidden="1" x14ac:dyDescent="0.25">
      <c r="A13" s="55" t="str">
        <f>HM!A129</f>
        <v>BB-101</v>
      </c>
      <c r="B13" s="53">
        <f>HM!S129</f>
        <v>0</v>
      </c>
      <c r="C13" s="53">
        <f>HM!P129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s="55" t="str">
        <f>HM!A130</f>
        <v>BB-102</v>
      </c>
      <c r="B14" s="53">
        <f>HM!S130</f>
        <v>0</v>
      </c>
      <c r="C14" s="53">
        <f>HM!P130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s="55" t="str">
        <f>HM!A131</f>
        <v>BB-103</v>
      </c>
      <c r="B15" s="53">
        <f>HM!S131</f>
        <v>0</v>
      </c>
      <c r="C15" s="53">
        <f>HM!P131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s="55" t="str">
        <f>HM!A132</f>
        <v>BB-104</v>
      </c>
      <c r="B16" s="53">
        <f>HM!S132</f>
        <v>0</v>
      </c>
      <c r="C16" s="53">
        <f>HM!P132</f>
        <v>0</v>
      </c>
      <c r="D16" s="65"/>
      <c r="K16" s="54">
        <f t="shared" si="0"/>
        <v>0</v>
      </c>
      <c r="L16" s="56">
        <f t="shared" si="1"/>
        <v>0</v>
      </c>
    </row>
    <row r="17" spans="1:12" x14ac:dyDescent="0.25">
      <c r="A17" s="55" t="str">
        <f>HM!A11</f>
        <v>B-103</v>
      </c>
      <c r="B17" s="53">
        <f>HM!S11</f>
        <v>8</v>
      </c>
      <c r="C17" s="53">
        <f>HM!P11</f>
        <v>64</v>
      </c>
      <c r="D17" s="65"/>
      <c r="K17" s="54">
        <f t="shared" si="0"/>
        <v>0</v>
      </c>
      <c r="L17" s="56">
        <f t="shared" si="1"/>
        <v>0</v>
      </c>
    </row>
    <row r="18" spans="1:12" x14ac:dyDescent="0.25">
      <c r="A18" s="55" t="str">
        <f>HM!A12</f>
        <v>B-104</v>
      </c>
      <c r="B18" s="53">
        <f>HM!S12</f>
        <v>11</v>
      </c>
      <c r="C18" s="53">
        <f>HM!P12</f>
        <v>56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s="55" t="str">
        <f>HM!A14</f>
        <v>C-101</v>
      </c>
      <c r="B19" s="53">
        <f>HM!S14</f>
        <v>9</v>
      </c>
      <c r="C19" s="53">
        <f>HM!P14</f>
        <v>48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s="55" t="str">
        <f>HM!A17</f>
        <v>C-104</v>
      </c>
      <c r="B20" s="53">
        <f>HM!S17</f>
        <v>0</v>
      </c>
      <c r="C20" s="53">
        <f>HM!P17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s="55" t="str">
        <f>HM!A134</f>
        <v>CC-101</v>
      </c>
      <c r="B21" s="53">
        <f>HM!S134</f>
        <v>0</v>
      </c>
      <c r="C21" s="53">
        <f>HM!P134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s="55" t="str">
        <f>HM!A135</f>
        <v>CC-102</v>
      </c>
      <c r="B22" s="53">
        <f>HM!S135</f>
        <v>0</v>
      </c>
      <c r="C22" s="53">
        <f>HM!P135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s="55" t="str">
        <f>HM!A136</f>
        <v>CC-103</v>
      </c>
      <c r="B23" s="53">
        <f>HM!S136</f>
        <v>0</v>
      </c>
      <c r="C23" s="53">
        <f>HM!P136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s="55" t="str">
        <f>HM!A137</f>
        <v>CC-104</v>
      </c>
      <c r="B24" s="53">
        <f>HM!S137</f>
        <v>0</v>
      </c>
      <c r="C24" s="53">
        <f>HM!P137</f>
        <v>0</v>
      </c>
      <c r="D24" s="65"/>
      <c r="K24" s="54">
        <f t="shared" si="0"/>
        <v>0</v>
      </c>
      <c r="L24" s="56">
        <f t="shared" si="1"/>
        <v>0</v>
      </c>
    </row>
    <row r="25" spans="1:12" x14ac:dyDescent="0.25">
      <c r="A25" s="55" t="str">
        <f>HM!A15</f>
        <v>C-102</v>
      </c>
      <c r="B25" s="53">
        <f>HM!S15</f>
        <v>12</v>
      </c>
      <c r="C25" s="53">
        <f>HM!P15</f>
        <v>46</v>
      </c>
      <c r="D25" s="65"/>
      <c r="K25" s="54">
        <f t="shared" si="0"/>
        <v>0</v>
      </c>
      <c r="L25" s="56">
        <f t="shared" si="1"/>
        <v>0</v>
      </c>
    </row>
    <row r="26" spans="1:12" x14ac:dyDescent="0.25">
      <c r="A26" s="55" t="str">
        <f>HM!A16</f>
        <v>C-103</v>
      </c>
      <c r="B26" s="53">
        <f>HM!S16</f>
        <v>11</v>
      </c>
      <c r="C26" s="53">
        <f>HM!P16</f>
        <v>48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s="55" t="str">
        <f>HM!A19</f>
        <v>D-101</v>
      </c>
      <c r="B27" s="53">
        <f>HM!S19</f>
        <v>3</v>
      </c>
      <c r="C27" s="53">
        <f>HM!P19</f>
        <v>73</v>
      </c>
      <c r="D27" s="65"/>
      <c r="E27" s="53">
        <v>1</v>
      </c>
      <c r="F27" s="53">
        <v>25</v>
      </c>
      <c r="G27" s="53">
        <v>1</v>
      </c>
      <c r="H27" s="53">
        <v>25</v>
      </c>
      <c r="I27" s="53">
        <v>2</v>
      </c>
      <c r="J27" s="53">
        <v>25</v>
      </c>
      <c r="K27" s="54">
        <f t="shared" si="0"/>
        <v>4</v>
      </c>
      <c r="L27" s="56">
        <f t="shared" si="1"/>
        <v>75</v>
      </c>
    </row>
    <row r="28" spans="1:12" hidden="1" x14ac:dyDescent="0.25">
      <c r="A28" s="55" t="str">
        <f>HM!A22</f>
        <v>D-104</v>
      </c>
      <c r="B28" s="53">
        <f>HM!S22</f>
        <v>0</v>
      </c>
      <c r="C28" s="53">
        <f>HM!P22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s="55" t="str">
        <f>HM!A139</f>
        <v>DD-101</v>
      </c>
      <c r="B29" s="53">
        <f>HM!S139</f>
        <v>0</v>
      </c>
      <c r="C29" s="53">
        <f>HM!P139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s="55" t="str">
        <f>HM!A140</f>
        <v>DD-102</v>
      </c>
      <c r="B30" s="53">
        <f>HM!S140</f>
        <v>0</v>
      </c>
      <c r="C30" s="53">
        <f>HM!P140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s="55" t="str">
        <f>HM!A141</f>
        <v>DD-103</v>
      </c>
      <c r="B31" s="53">
        <f>HM!S141</f>
        <v>0</v>
      </c>
      <c r="C31" s="53">
        <f>HM!P141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s="55" t="str">
        <f>HM!A142</f>
        <v>DD-104</v>
      </c>
      <c r="B32" s="53">
        <f>HM!S142</f>
        <v>0</v>
      </c>
      <c r="C32" s="53">
        <f>HM!P142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s="55" t="str">
        <f>HM!A24</f>
        <v>E-101</v>
      </c>
      <c r="B33" s="53">
        <f>HM!S24</f>
        <v>0</v>
      </c>
      <c r="C33" s="53">
        <f>HM!P24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s="55" t="str">
        <f>HM!A25</f>
        <v>E-102</v>
      </c>
      <c r="B34" s="53">
        <f>HM!S25</f>
        <v>0</v>
      </c>
      <c r="C34" s="53">
        <f>HM!P25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s="55" t="str">
        <f>HM!A26</f>
        <v>E-103</v>
      </c>
      <c r="B35" s="53">
        <f>HM!S26</f>
        <v>0</v>
      </c>
      <c r="C35" s="53">
        <f>HM!P26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s="55" t="str">
        <f>HM!A27</f>
        <v>E-104</v>
      </c>
      <c r="B36" s="53">
        <f>HM!S27</f>
        <v>0</v>
      </c>
      <c r="C36" s="53">
        <f>HM!P27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s="55" t="str">
        <f>HM!A144</f>
        <v>EE-101</v>
      </c>
      <c r="B37" s="53">
        <f>HM!S144</f>
        <v>0</v>
      </c>
      <c r="C37" s="53">
        <f>HM!P144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s="55" t="str">
        <f>HM!A145</f>
        <v>EE-102</v>
      </c>
      <c r="B38" s="53">
        <f>HM!S145</f>
        <v>0</v>
      </c>
      <c r="C38" s="53">
        <f>HM!P145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s="55" t="str">
        <f>HM!A146</f>
        <v>EE-103</v>
      </c>
      <c r="B39" s="53">
        <f>HM!S146</f>
        <v>0</v>
      </c>
      <c r="C39" s="53">
        <f>HM!P146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s="55" t="str">
        <f>HM!A147</f>
        <v>EE-104</v>
      </c>
      <c r="B40" s="53">
        <f>HM!S147</f>
        <v>0</v>
      </c>
      <c r="C40" s="53">
        <f>HM!P147</f>
        <v>0</v>
      </c>
      <c r="D40" s="65"/>
      <c r="K40" s="54">
        <f t="shared" si="2"/>
        <v>0</v>
      </c>
      <c r="L40" s="56">
        <f t="shared" si="3"/>
        <v>0</v>
      </c>
    </row>
    <row r="41" spans="1:12" x14ac:dyDescent="0.25">
      <c r="A41" s="55" t="str">
        <f>HM!A20</f>
        <v>D-102</v>
      </c>
      <c r="B41" s="53">
        <f>HM!S20</f>
        <v>9</v>
      </c>
      <c r="C41" s="53">
        <f>HM!P20</f>
        <v>59</v>
      </c>
      <c r="D41" s="65"/>
      <c r="K41" s="54">
        <f t="shared" si="2"/>
        <v>0</v>
      </c>
      <c r="L41" s="56">
        <f t="shared" si="3"/>
        <v>0</v>
      </c>
    </row>
    <row r="42" spans="1:12" x14ac:dyDescent="0.25">
      <c r="A42" s="55" t="str">
        <f>HM!A21</f>
        <v>D-103</v>
      </c>
      <c r="B42" s="53">
        <f>HM!S21</f>
        <v>12</v>
      </c>
      <c r="C42" s="53">
        <f>HM!P21</f>
        <v>48</v>
      </c>
      <c r="D42" s="65"/>
      <c r="K42" s="54">
        <f t="shared" si="2"/>
        <v>0</v>
      </c>
      <c r="L42" s="56">
        <f t="shared" si="3"/>
        <v>0</v>
      </c>
    </row>
    <row r="43" spans="1:12" x14ac:dyDescent="0.25">
      <c r="A43" s="55" t="str">
        <f>HM!A29</f>
        <v>F-101</v>
      </c>
      <c r="B43" s="53">
        <f>HM!S29</f>
        <v>10</v>
      </c>
      <c r="C43" s="53">
        <f>HM!P29</f>
        <v>61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s="55" t="str">
        <f>HM!A32</f>
        <v>F-104</v>
      </c>
      <c r="B44" s="53">
        <f>HM!S32</f>
        <v>0</v>
      </c>
      <c r="C44" s="53">
        <f>HM!P32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s="55" t="str">
        <f>HM!A149</f>
        <v>FF-101</v>
      </c>
      <c r="B45" s="53">
        <f>HM!S149</f>
        <v>0</v>
      </c>
      <c r="C45" s="53">
        <f>HM!P149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s="55" t="str">
        <f>HM!A150</f>
        <v>FF-102</v>
      </c>
      <c r="B46" s="53">
        <f>HM!S150</f>
        <v>0</v>
      </c>
      <c r="C46" s="53">
        <f>HM!P150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s="55" t="str">
        <f>HM!A151</f>
        <v>FF-103</v>
      </c>
      <c r="B47" s="53">
        <f>HM!S151</f>
        <v>0</v>
      </c>
      <c r="C47" s="53">
        <f>HM!P151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s="55" t="str">
        <f>HM!A152</f>
        <v>FF-104</v>
      </c>
      <c r="B48" s="53">
        <f>HM!S152</f>
        <v>0</v>
      </c>
      <c r="C48" s="53">
        <f>HM!P152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s="55" t="str">
        <f>HM!A34</f>
        <v>G-101</v>
      </c>
      <c r="B49" s="53">
        <f>HM!S34</f>
        <v>0</v>
      </c>
      <c r="C49" s="53">
        <f>HM!P34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s="55" t="str">
        <f>HM!A35</f>
        <v>G-102</v>
      </c>
      <c r="B50" s="53">
        <f>HM!S35</f>
        <v>0</v>
      </c>
      <c r="C50" s="53">
        <f>HM!P35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s="55" t="str">
        <f>HM!A36</f>
        <v>G-103</v>
      </c>
      <c r="B51" s="53">
        <f>HM!S36</f>
        <v>0</v>
      </c>
      <c r="C51" s="53">
        <f>HM!P36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s="55" t="str">
        <f>HM!A37</f>
        <v>G-104</v>
      </c>
      <c r="B52" s="53">
        <f>HM!S37</f>
        <v>0</v>
      </c>
      <c r="C52" s="53">
        <f>HM!P37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s="55" t="str">
        <f>HM!A39</f>
        <v>H-101</v>
      </c>
      <c r="B53" s="53">
        <f>HM!S39</f>
        <v>0</v>
      </c>
      <c r="C53" s="53">
        <f>HM!P39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s="55" t="str">
        <f>HM!A40</f>
        <v>H-102</v>
      </c>
      <c r="B54" s="53">
        <f>HM!S40</f>
        <v>0</v>
      </c>
      <c r="C54" s="53">
        <f>HM!P40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s="55" t="str">
        <f>HM!A41</f>
        <v>H-103</v>
      </c>
      <c r="B55" s="53">
        <f>HM!S41</f>
        <v>0</v>
      </c>
      <c r="C55" s="53">
        <f>HM!P41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s="55" t="str">
        <f>HM!A42</f>
        <v>H-104</v>
      </c>
      <c r="B56" s="53">
        <f>HM!S42</f>
        <v>0</v>
      </c>
      <c r="C56" s="53">
        <f>HM!P42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s="55" t="str">
        <f>HM!A44</f>
        <v>J-101</v>
      </c>
      <c r="B57" s="53">
        <f>HM!S44</f>
        <v>0</v>
      </c>
      <c r="C57" s="53">
        <f>HM!P44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s="55" t="str">
        <f>HM!A45</f>
        <v>J-102</v>
      </c>
      <c r="B58" s="53">
        <f>HM!S45</f>
        <v>0</v>
      </c>
      <c r="C58" s="53">
        <f>HM!P45</f>
        <v>0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s="55" t="str">
        <f>HM!A46</f>
        <v>J-103</v>
      </c>
      <c r="B59" s="53">
        <f>HM!S46</f>
        <v>0</v>
      </c>
      <c r="C59" s="53">
        <f>HM!P46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s="55" t="str">
        <f>HM!A47</f>
        <v>J-104</v>
      </c>
      <c r="B60" s="53">
        <f>HM!S47</f>
        <v>0</v>
      </c>
      <c r="C60" s="53">
        <f>HM!P47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s="55" t="str">
        <f>HM!A49</f>
        <v>K-101</v>
      </c>
      <c r="B61" s="53">
        <f>HM!S49</f>
        <v>0</v>
      </c>
      <c r="C61" s="53">
        <f>HM!P49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s="55" t="str">
        <f>HM!A50</f>
        <v>K-102</v>
      </c>
      <c r="B62" s="53">
        <f>HM!S50</f>
        <v>0</v>
      </c>
      <c r="C62" s="53">
        <f>HM!P50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s="55" t="str">
        <f>HM!A51</f>
        <v>K-103</v>
      </c>
      <c r="B63" s="53">
        <f>HM!S51</f>
        <v>0</v>
      </c>
      <c r="C63" s="53">
        <f>HM!P51</f>
        <v>0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s="55" t="str">
        <f>HM!A52</f>
        <v>K-104</v>
      </c>
      <c r="B64" s="53">
        <f>HM!S52</f>
        <v>0</v>
      </c>
      <c r="C64" s="53">
        <f>HM!P52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s="55" t="str">
        <f>HM!A54</f>
        <v>L-101</v>
      </c>
      <c r="B65" s="53">
        <f>HM!S54</f>
        <v>0</v>
      </c>
      <c r="C65" s="53">
        <f>HM!P54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s="55" t="str">
        <f>HM!A55</f>
        <v>L-102</v>
      </c>
      <c r="B66" s="53">
        <f>HM!S55</f>
        <v>0</v>
      </c>
      <c r="C66" s="53">
        <f>HM!P55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s="55" t="str">
        <f>HM!A56</f>
        <v>L-103</v>
      </c>
      <c r="B67" s="53">
        <f>HM!S56</f>
        <v>0</v>
      </c>
      <c r="C67" s="53">
        <f>HM!P56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s="55" t="str">
        <f>HM!A57</f>
        <v>L-104</v>
      </c>
      <c r="B68" s="53">
        <f>HM!S57</f>
        <v>0</v>
      </c>
      <c r="C68" s="53">
        <f>HM!P57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s="55" t="str">
        <f>HM!A59</f>
        <v>M-101</v>
      </c>
      <c r="B69" s="53">
        <f>HM!S59</f>
        <v>0</v>
      </c>
      <c r="C69" s="53">
        <f>HM!P59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s="55" t="str">
        <f>HM!A60</f>
        <v>M-102</v>
      </c>
      <c r="B70" s="53">
        <f>HM!S60</f>
        <v>0</v>
      </c>
      <c r="C70" s="53">
        <f>HM!P60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s="55" t="str">
        <f>HM!A61</f>
        <v>M-103</v>
      </c>
      <c r="B71" s="53">
        <f>HM!S61</f>
        <v>0</v>
      </c>
      <c r="C71" s="53">
        <f>HM!P61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s="55" t="str">
        <f>HM!A62</f>
        <v>M-104</v>
      </c>
      <c r="B72" s="53">
        <f>HM!S62</f>
        <v>0</v>
      </c>
      <c r="C72" s="53">
        <f>HM!P62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s="55" t="str">
        <f>HM!A64</f>
        <v>N-101</v>
      </c>
      <c r="B73" s="53">
        <f>HM!S64</f>
        <v>0</v>
      </c>
      <c r="C73" s="53">
        <f>HM!P64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s="55" t="str">
        <f>HM!A65</f>
        <v>N-102</v>
      </c>
      <c r="B74" s="53">
        <f>HM!S65</f>
        <v>0</v>
      </c>
      <c r="C74" s="53">
        <f>HM!P65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s="55" t="str">
        <f>HM!A66</f>
        <v>N-103</v>
      </c>
      <c r="B75" s="53">
        <f>HM!S66</f>
        <v>0</v>
      </c>
      <c r="C75" s="53">
        <f>HM!P66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s="55" t="str">
        <f>HM!A67</f>
        <v>N-104</v>
      </c>
      <c r="B76" s="53">
        <f>HM!S67</f>
        <v>0</v>
      </c>
      <c r="C76" s="53">
        <f>HM!P67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s="55" t="str">
        <f>HM!A69</f>
        <v>P-101</v>
      </c>
      <c r="B77" s="53">
        <f>HM!S69</f>
        <v>0</v>
      </c>
      <c r="C77" s="53">
        <f>HM!P69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s="55" t="str">
        <f>HM!A70</f>
        <v>P-102</v>
      </c>
      <c r="B78" s="53">
        <f>HM!S70</f>
        <v>0</v>
      </c>
      <c r="C78" s="53">
        <f>HM!P70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s="55" t="str">
        <f>HM!A71</f>
        <v>P-103</v>
      </c>
      <c r="B79" s="53">
        <f>HM!S71</f>
        <v>0</v>
      </c>
      <c r="C79" s="53">
        <f>HM!P71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s="55" t="str">
        <f>HM!A72</f>
        <v>P-104</v>
      </c>
      <c r="B80" s="53">
        <f>HM!S72</f>
        <v>0</v>
      </c>
      <c r="C80" s="53">
        <f>HM!P72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s="55" t="str">
        <f>HM!A74</f>
        <v>Q-101</v>
      </c>
      <c r="B81" s="53">
        <f>HM!S74</f>
        <v>0</v>
      </c>
      <c r="C81" s="53">
        <f>HM!P74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s="55" t="str">
        <f>HM!A75</f>
        <v>Q-102</v>
      </c>
      <c r="B82" s="53">
        <f>HM!S75</f>
        <v>0</v>
      </c>
      <c r="C82" s="53">
        <f>HM!P75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s="55" t="str">
        <f>HM!A76</f>
        <v>Q-103</v>
      </c>
      <c r="B83" s="53">
        <f>HM!S76</f>
        <v>0</v>
      </c>
      <c r="C83" s="53">
        <f>HM!P76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s="55" t="str">
        <f>HM!A77</f>
        <v>Q-104</v>
      </c>
      <c r="B84" s="53">
        <f>HM!S77</f>
        <v>0</v>
      </c>
      <c r="C84" s="53">
        <f>HM!P77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s="55" t="str">
        <f>HM!A79</f>
        <v>R-101</v>
      </c>
      <c r="B85" s="53">
        <f>HM!S79</f>
        <v>0</v>
      </c>
      <c r="C85" s="53">
        <f>HM!P79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s="55" t="str">
        <f>HM!A80</f>
        <v>R-102</v>
      </c>
      <c r="B86" s="53">
        <f>HM!S80</f>
        <v>0</v>
      </c>
      <c r="C86" s="53">
        <f>HM!P80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s="55" t="str">
        <f>HM!A81</f>
        <v>R-103</v>
      </c>
      <c r="B87" s="53">
        <f>HM!S81</f>
        <v>0</v>
      </c>
      <c r="C87" s="53">
        <f>HM!P81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s="55" t="str">
        <f>HM!A82</f>
        <v>R-104</v>
      </c>
      <c r="B88" s="53">
        <f>HM!S82</f>
        <v>0</v>
      </c>
      <c r="C88" s="53">
        <f>HM!P82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s="55" t="str">
        <f>HM!A84</f>
        <v>S-101</v>
      </c>
      <c r="B89" s="53">
        <f>HM!S84</f>
        <v>0</v>
      </c>
      <c r="C89" s="53">
        <f>HM!P84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s="55" t="str">
        <f>HM!A85</f>
        <v>S-102</v>
      </c>
      <c r="B90" s="53">
        <f>HM!S85</f>
        <v>0</v>
      </c>
      <c r="C90" s="53">
        <f>HM!P85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s="55" t="str">
        <f>HM!A86</f>
        <v>S-103</v>
      </c>
      <c r="B91" s="53">
        <f>HM!S86</f>
        <v>0</v>
      </c>
      <c r="C91" s="53">
        <f>HM!P86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s="55" t="str">
        <f>HM!A87</f>
        <v>S-104</v>
      </c>
      <c r="B92" s="53">
        <f>HM!S87</f>
        <v>0</v>
      </c>
      <c r="C92" s="53">
        <f>HM!P87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s="55" t="str">
        <f>HM!A89</f>
        <v>T-101</v>
      </c>
      <c r="B93" s="53">
        <f>HM!S89</f>
        <v>0</v>
      </c>
      <c r="C93" s="53">
        <f>HM!P89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s="55" t="str">
        <f>HM!A90</f>
        <v>T-102</v>
      </c>
      <c r="B94" s="53">
        <f>HM!S90</f>
        <v>0</v>
      </c>
      <c r="C94" s="53">
        <f>HM!P90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s="55" t="str">
        <f>HM!A91</f>
        <v>T-103</v>
      </c>
      <c r="B95" s="53">
        <f>HM!S91</f>
        <v>0</v>
      </c>
      <c r="C95" s="53">
        <f>HM!P91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s="55" t="str">
        <f>HM!A92</f>
        <v>T-104</v>
      </c>
      <c r="B96" s="53">
        <f>HM!S92</f>
        <v>0</v>
      </c>
      <c r="C96" s="53">
        <f>HM!P92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s="55" t="str">
        <f>HM!A94</f>
        <v>U-101</v>
      </c>
      <c r="B97" s="53">
        <f>HM!S94</f>
        <v>0</v>
      </c>
      <c r="C97" s="53">
        <f>HM!P94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s="55" t="str">
        <f>HM!A95</f>
        <v>U-102</v>
      </c>
      <c r="B98" s="53">
        <f>HM!S95</f>
        <v>0</v>
      </c>
      <c r="C98" s="53">
        <f>HM!P95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s="55" t="str">
        <f>HM!A96</f>
        <v>U-103</v>
      </c>
      <c r="B99" s="53">
        <f>HM!S96</f>
        <v>0</v>
      </c>
      <c r="C99" s="53">
        <f>HM!P96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s="55" t="str">
        <f>HM!A97</f>
        <v>U-104</v>
      </c>
      <c r="B100" s="53">
        <f>HM!S97</f>
        <v>0</v>
      </c>
      <c r="C100" s="53">
        <f>HM!P97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s="55" t="str">
        <f>HM!A99</f>
        <v>V-101</v>
      </c>
      <c r="B101" s="53">
        <f>HM!S99</f>
        <v>0</v>
      </c>
      <c r="C101" s="53">
        <f>HM!P99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s="55" t="str">
        <f>HM!A100</f>
        <v>V-102</v>
      </c>
      <c r="B102" s="53">
        <f>HM!S100</f>
        <v>0</v>
      </c>
      <c r="C102" s="53">
        <f>HM!P100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s="55" t="str">
        <f>HM!A101</f>
        <v>V-103</v>
      </c>
      <c r="B103" s="53">
        <f>HM!S101</f>
        <v>0</v>
      </c>
      <c r="C103" s="53">
        <f>HM!P101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s="55" t="str">
        <f>HM!A102</f>
        <v>V-104</v>
      </c>
      <c r="B104" s="53">
        <f>HM!S102</f>
        <v>0</v>
      </c>
      <c r="C104" s="53">
        <f>HM!P102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s="55" t="str">
        <f>HM!A104</f>
        <v>W-101</v>
      </c>
      <c r="B105" s="53">
        <f>HM!S104</f>
        <v>0</v>
      </c>
      <c r="C105" s="53">
        <f>HM!P104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s="55" t="str">
        <f>HM!A105</f>
        <v>W-102</v>
      </c>
      <c r="B106" s="53">
        <f>HM!S105</f>
        <v>0</v>
      </c>
      <c r="C106" s="53">
        <f>HM!P105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s="55" t="str">
        <f>HM!A106</f>
        <v>W-103</v>
      </c>
      <c r="B107" s="53">
        <f>HM!S106</f>
        <v>0</v>
      </c>
      <c r="C107" s="53">
        <f>HM!P106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s="55" t="str">
        <f>HM!A107</f>
        <v>W-104</v>
      </c>
      <c r="B108" s="53">
        <f>HM!S107</f>
        <v>0</v>
      </c>
      <c r="C108" s="53">
        <f>HM!P107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s="55" t="str">
        <f>HM!A109</f>
        <v>X-101</v>
      </c>
      <c r="B109" s="53">
        <f>HM!S109</f>
        <v>0</v>
      </c>
      <c r="C109" s="53">
        <f>HM!P109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s="55" t="str">
        <f>HM!A110</f>
        <v>X-102</v>
      </c>
      <c r="B110" s="53">
        <f>HM!S110</f>
        <v>0</v>
      </c>
      <c r="C110" s="53">
        <f>HM!P110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s="55" t="str">
        <f>HM!A111</f>
        <v>X-103</v>
      </c>
      <c r="B111" s="53">
        <f>HM!S111</f>
        <v>0</v>
      </c>
      <c r="C111" s="53">
        <f>HM!P111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s="55" t="str">
        <f>HM!A112</f>
        <v>X-104</v>
      </c>
      <c r="B112" s="53">
        <f>HM!S112</f>
        <v>0</v>
      </c>
      <c r="C112" s="53">
        <f>HM!P112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s="55" t="str">
        <f>HM!A114</f>
        <v>Y-101</v>
      </c>
      <c r="B113" s="53">
        <f>HM!S114</f>
        <v>0</v>
      </c>
      <c r="C113" s="53">
        <f>HM!P114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s="55" t="str">
        <f>HM!A115</f>
        <v>Y-102</v>
      </c>
      <c r="B114" s="53">
        <f>HM!S115</f>
        <v>0</v>
      </c>
      <c r="C114" s="53">
        <f>HM!P115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s="55" t="str">
        <f>HM!A116</f>
        <v>Y-103</v>
      </c>
      <c r="B115" s="53">
        <f>HM!S116</f>
        <v>0</v>
      </c>
      <c r="C115" s="53">
        <f>HM!P116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s="55" t="str">
        <f>HM!A117</f>
        <v>Y-104</v>
      </c>
      <c r="B116" s="53">
        <f>HM!S117</f>
        <v>0</v>
      </c>
      <c r="C116" s="53">
        <f>HM!P117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s="55" t="str">
        <f>HM!A119</f>
        <v>Z-101</v>
      </c>
      <c r="B117" s="53">
        <f>HM!S119</f>
        <v>0</v>
      </c>
      <c r="C117" s="53">
        <f>HM!P119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s="55" t="str">
        <f>HM!A120</f>
        <v>Z-102</v>
      </c>
      <c r="B118" s="53">
        <f>HM!S120</f>
        <v>0</v>
      </c>
      <c r="C118" s="53">
        <f>HM!P120</f>
        <v>0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A119" s="55" t="str">
        <f>HM!A121</f>
        <v>Z-103</v>
      </c>
      <c r="B119" s="53">
        <f>HM!S121</f>
        <v>0</v>
      </c>
      <c r="C119" s="53">
        <f>HM!P121</f>
        <v>0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s="55" t="str">
        <f>HM!A122</f>
        <v>Z-104</v>
      </c>
      <c r="B120" s="53">
        <f>HM!S122</f>
        <v>0</v>
      </c>
      <c r="C120" s="53">
        <f>HM!P122</f>
        <v>0</v>
      </c>
      <c r="D120" s="65"/>
      <c r="K120" s="54">
        <f t="shared" si="6"/>
        <v>0</v>
      </c>
      <c r="L120" s="56">
        <f t="shared" si="7"/>
        <v>0</v>
      </c>
    </row>
    <row r="121" spans="1:12" x14ac:dyDescent="0.25">
      <c r="A121" s="55" t="str">
        <f>HM!A30</f>
        <v>F-102</v>
      </c>
      <c r="B121" s="53">
        <f>HM!S30</f>
        <v>12</v>
      </c>
      <c r="C121" s="53">
        <f>HM!P30</f>
        <v>51</v>
      </c>
      <c r="D121" s="65"/>
      <c r="K121" s="54">
        <f t="shared" si="6"/>
        <v>0</v>
      </c>
      <c r="L121" s="56">
        <f t="shared" si="7"/>
        <v>0</v>
      </c>
    </row>
    <row r="122" spans="1:12" x14ac:dyDescent="0.25">
      <c r="A122" s="61" t="str">
        <f>HM!A31</f>
        <v>F-103</v>
      </c>
      <c r="B122" s="62">
        <f>HM!S31</f>
        <v>7</v>
      </c>
      <c r="C122" s="62">
        <f>HM!P31</f>
        <v>70</v>
      </c>
      <c r="D122" s="66"/>
      <c r="E122" s="62">
        <v>3</v>
      </c>
      <c r="F122" s="62">
        <v>23</v>
      </c>
      <c r="G122" s="62">
        <v>4</v>
      </c>
      <c r="H122" s="62">
        <v>24</v>
      </c>
      <c r="I122" s="62">
        <v>3</v>
      </c>
      <c r="J122" s="62">
        <v>25</v>
      </c>
      <c r="K122" s="63">
        <f t="shared" si="6"/>
        <v>10</v>
      </c>
      <c r="L122" s="64">
        <f t="shared" si="7"/>
        <v>72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F946-6535-3944-9EE8-4B633E91010C}">
  <dimension ref="A1:L122"/>
  <sheetViews>
    <sheetView zoomScaleNormal="100" workbookViewId="0">
      <selection activeCell="A106" sqref="A1:L123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220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DM!A4</f>
        <v>A-201</v>
      </c>
      <c r="B3">
        <f>DM!S4</f>
        <v>12</v>
      </c>
      <c r="C3">
        <f>DM!P4</f>
        <v>36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x14ac:dyDescent="0.25">
      <c r="A4" t="str">
        <f>DM!A5</f>
        <v>A-202</v>
      </c>
      <c r="B4">
        <f>DM!S5</f>
        <v>12</v>
      </c>
      <c r="C4">
        <f>DM!P5</f>
        <v>60</v>
      </c>
      <c r="D4" s="65"/>
      <c r="K4" s="54">
        <f t="shared" si="0"/>
        <v>0</v>
      </c>
      <c r="L4" s="56">
        <f t="shared" si="1"/>
        <v>0</v>
      </c>
    </row>
    <row r="5" spans="1:12" x14ac:dyDescent="0.25">
      <c r="A5" t="str">
        <f>DM!A6</f>
        <v>A-203</v>
      </c>
      <c r="B5">
        <f>DM!S6</f>
        <v>12</v>
      </c>
      <c r="C5">
        <f>DM!P6</f>
        <v>50</v>
      </c>
      <c r="D5" s="65"/>
      <c r="K5" s="54">
        <f t="shared" si="0"/>
        <v>0</v>
      </c>
      <c r="L5" s="56">
        <f t="shared" si="1"/>
        <v>0</v>
      </c>
    </row>
    <row r="6" spans="1:12" x14ac:dyDescent="0.25">
      <c r="A6" t="str">
        <f>DM!A7</f>
        <v>A-204</v>
      </c>
      <c r="B6">
        <f>DM!S7</f>
        <v>9</v>
      </c>
      <c r="C6">
        <f>DM!P7</f>
        <v>69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DM!A124</f>
        <v>AA-201</v>
      </c>
      <c r="B7">
        <f>DM!S124</f>
        <v>0</v>
      </c>
      <c r="C7">
        <f>DM!P124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DM!A125</f>
        <v>AA-202</v>
      </c>
      <c r="B8">
        <f>DM!S125</f>
        <v>0</v>
      </c>
      <c r="C8">
        <f>DM!P125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DM!A126</f>
        <v>AA-203</v>
      </c>
      <c r="B9">
        <f>DM!S126</f>
        <v>0</v>
      </c>
      <c r="C9">
        <f>DM!P126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DM!A127</f>
        <v>AA-204</v>
      </c>
      <c r="B10">
        <f>DM!S127</f>
        <v>0</v>
      </c>
      <c r="C10">
        <f>DM!P127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DM!A9</f>
        <v>B-201</v>
      </c>
      <c r="B11">
        <f>DM!S9</f>
        <v>5</v>
      </c>
      <c r="C11">
        <f>DM!P9</f>
        <v>72</v>
      </c>
      <c r="D11" s="65"/>
      <c r="E11" s="53">
        <v>1</v>
      </c>
      <c r="F11" s="53">
        <v>22</v>
      </c>
      <c r="G11" s="53">
        <v>4</v>
      </c>
      <c r="H11" s="53">
        <v>20</v>
      </c>
      <c r="I11" s="53">
        <v>5</v>
      </c>
      <c r="J11" s="53">
        <v>18</v>
      </c>
      <c r="K11" s="54">
        <f t="shared" si="0"/>
        <v>10</v>
      </c>
      <c r="L11" s="56">
        <f t="shared" si="1"/>
        <v>60</v>
      </c>
    </row>
    <row r="12" spans="1:12" x14ac:dyDescent="0.25">
      <c r="A12" t="str">
        <f>DM!A10</f>
        <v>B-202</v>
      </c>
      <c r="B12">
        <f>DM!S10</f>
        <v>5</v>
      </c>
      <c r="C12">
        <f>DM!P10</f>
        <v>71</v>
      </c>
      <c r="D12" s="65"/>
      <c r="E12" s="53">
        <v>2</v>
      </c>
      <c r="F12" s="53">
        <v>21</v>
      </c>
      <c r="G12" s="53">
        <v>2</v>
      </c>
      <c r="H12" s="53">
        <v>21</v>
      </c>
      <c r="I12" s="53">
        <v>3</v>
      </c>
      <c r="J12" s="53">
        <v>21</v>
      </c>
      <c r="K12" s="54">
        <f t="shared" si="0"/>
        <v>7</v>
      </c>
      <c r="L12" s="56">
        <f t="shared" si="1"/>
        <v>63</v>
      </c>
    </row>
    <row r="13" spans="1:12" x14ac:dyDescent="0.25">
      <c r="A13" t="str">
        <f>DM!A11</f>
        <v>B-203</v>
      </c>
      <c r="B13">
        <f>DM!S11</f>
        <v>12</v>
      </c>
      <c r="C13">
        <f>DM!P11</f>
        <v>54</v>
      </c>
      <c r="D13" s="65"/>
      <c r="K13" s="54">
        <f t="shared" si="0"/>
        <v>0</v>
      </c>
      <c r="L13" s="56">
        <f t="shared" si="1"/>
        <v>0</v>
      </c>
    </row>
    <row r="14" spans="1:12" x14ac:dyDescent="0.25">
      <c r="A14" t="str">
        <f>DM!A12</f>
        <v>B-204</v>
      </c>
      <c r="B14">
        <f>DM!S12</f>
        <v>9</v>
      </c>
      <c r="C14">
        <f>DM!P12</f>
        <v>67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DM!A129</f>
        <v>BB-201</v>
      </c>
      <c r="B15">
        <f>DM!S129</f>
        <v>0</v>
      </c>
      <c r="C15">
        <f>DM!P129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DM!A130</f>
        <v>BB-202</v>
      </c>
      <c r="B16">
        <f>DM!S130</f>
        <v>0</v>
      </c>
      <c r="C16">
        <f>DM!P130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DM!A131</f>
        <v>BB-203</v>
      </c>
      <c r="B17">
        <f>DM!S131</f>
        <v>0</v>
      </c>
      <c r="C17">
        <f>DM!P131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DM!A132</f>
        <v>BB-204</v>
      </c>
      <c r="B18">
        <f>DM!S132</f>
        <v>0</v>
      </c>
      <c r="C18">
        <f>DM!P132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DM!A14</f>
        <v>C-201</v>
      </c>
      <c r="B19">
        <f>DM!S14</f>
        <v>12</v>
      </c>
      <c r="C19">
        <f>DM!P14</f>
        <v>29</v>
      </c>
      <c r="D19" s="65"/>
      <c r="K19" s="54">
        <f t="shared" si="0"/>
        <v>0</v>
      </c>
      <c r="L19" s="56">
        <f t="shared" si="1"/>
        <v>0</v>
      </c>
    </row>
    <row r="20" spans="1:12" x14ac:dyDescent="0.25">
      <c r="A20" t="str">
        <f>DM!A15</f>
        <v>C-202</v>
      </c>
      <c r="B20">
        <f>DM!S15</f>
        <v>11</v>
      </c>
      <c r="C20">
        <f>DM!P15</f>
        <v>63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DM!A16</f>
        <v>C-203</v>
      </c>
      <c r="B21">
        <f>DM!S16</f>
        <v>0</v>
      </c>
      <c r="C21">
        <f>DM!P16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DM!A17</f>
        <v>C-204</v>
      </c>
      <c r="B22">
        <f>DM!S17</f>
        <v>0</v>
      </c>
      <c r="C22">
        <f>DM!P17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DM!A134</f>
        <v>CC-201</v>
      </c>
      <c r="B23">
        <f>DM!S134</f>
        <v>0</v>
      </c>
      <c r="C23">
        <f>DM!P134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DM!A135</f>
        <v>CC-202</v>
      </c>
      <c r="B24">
        <f>DM!S135</f>
        <v>0</v>
      </c>
      <c r="C24">
        <f>DM!P135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DM!A136</f>
        <v>CC-203</v>
      </c>
      <c r="B25">
        <f>DM!S136</f>
        <v>0</v>
      </c>
      <c r="C25">
        <f>DM!P136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DM!A137</f>
        <v>CC-204</v>
      </c>
      <c r="B26">
        <f>DM!S137</f>
        <v>0</v>
      </c>
      <c r="C26">
        <f>DM!P137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t="str">
        <f>DM!A19</f>
        <v>D-201</v>
      </c>
      <c r="B27">
        <f>DM!S19</f>
        <v>7</v>
      </c>
      <c r="C27">
        <f>DM!P19</f>
        <v>71</v>
      </c>
      <c r="D27" s="65"/>
      <c r="E27" s="53">
        <v>1</v>
      </c>
      <c r="F27" s="53">
        <v>22</v>
      </c>
      <c r="G27" s="53">
        <v>5</v>
      </c>
      <c r="H27" s="53">
        <v>20</v>
      </c>
      <c r="I27" s="53">
        <v>4</v>
      </c>
      <c r="J27" s="53">
        <v>21</v>
      </c>
      <c r="K27" s="54">
        <f t="shared" si="0"/>
        <v>10</v>
      </c>
      <c r="L27" s="56">
        <f t="shared" si="1"/>
        <v>63</v>
      </c>
    </row>
    <row r="28" spans="1:12" x14ac:dyDescent="0.25">
      <c r="A28" t="str">
        <f>DM!A20</f>
        <v>D-202</v>
      </c>
      <c r="B28">
        <f>DM!S20</f>
        <v>6</v>
      </c>
      <c r="C28">
        <f>DM!P20</f>
        <v>72</v>
      </c>
      <c r="D28" s="65"/>
      <c r="E28" s="53">
        <v>3</v>
      </c>
      <c r="F28" s="53">
        <v>21</v>
      </c>
      <c r="G28" s="53">
        <v>2</v>
      </c>
      <c r="H28" s="53">
        <v>21</v>
      </c>
      <c r="I28" s="53">
        <v>3</v>
      </c>
      <c r="J28" s="53">
        <v>21</v>
      </c>
      <c r="K28" s="54">
        <f t="shared" si="0"/>
        <v>8</v>
      </c>
      <c r="L28" s="56">
        <f t="shared" si="1"/>
        <v>63</v>
      </c>
    </row>
    <row r="29" spans="1:12" x14ac:dyDescent="0.25">
      <c r="A29" t="str">
        <f>DM!A21</f>
        <v>D-203</v>
      </c>
      <c r="B29">
        <f>DM!S21</f>
        <v>9</v>
      </c>
      <c r="C29">
        <f>DM!P21</f>
        <v>65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DM!A22</f>
        <v>D-204</v>
      </c>
      <c r="B30">
        <f>DM!S22</f>
        <v>0</v>
      </c>
      <c r="C30">
        <f>DM!P22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DM!A139</f>
        <v>DD-201</v>
      </c>
      <c r="B31">
        <f>DM!S139</f>
        <v>0</v>
      </c>
      <c r="C31">
        <f>DM!P139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DM!A140</f>
        <v>DD-202</v>
      </c>
      <c r="B32">
        <f>DM!S140</f>
        <v>0</v>
      </c>
      <c r="C32">
        <f>DM!P140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DM!A141</f>
        <v>DD-203</v>
      </c>
      <c r="B33">
        <f>DM!S141</f>
        <v>0</v>
      </c>
      <c r="C33">
        <f>DM!P141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DM!A142</f>
        <v>DD-204</v>
      </c>
      <c r="B34">
        <f>DM!S142</f>
        <v>0</v>
      </c>
      <c r="C34">
        <f>DM!P142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DM!A24</f>
        <v>E-201</v>
      </c>
      <c r="B35">
        <f>DM!S24</f>
        <v>12</v>
      </c>
      <c r="C35">
        <f>DM!P24</f>
        <v>15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x14ac:dyDescent="0.25">
      <c r="A36" t="str">
        <f>DM!A25</f>
        <v>E-202</v>
      </c>
      <c r="B36">
        <f>DM!S25</f>
        <v>6</v>
      </c>
      <c r="C36">
        <f>DM!P25</f>
        <v>71</v>
      </c>
      <c r="D36" s="65"/>
      <c r="E36" s="53">
        <v>6</v>
      </c>
      <c r="F36" s="53">
        <v>20</v>
      </c>
      <c r="G36" s="53">
        <v>4</v>
      </c>
      <c r="H36" s="53">
        <v>20</v>
      </c>
      <c r="I36" s="53">
        <v>5</v>
      </c>
      <c r="J36" s="53">
        <v>20</v>
      </c>
      <c r="K36" s="54">
        <f t="shared" si="2"/>
        <v>15</v>
      </c>
      <c r="L36" s="56">
        <f t="shared" si="3"/>
        <v>60</v>
      </c>
    </row>
    <row r="37" spans="1:12" x14ac:dyDescent="0.25">
      <c r="A37" t="str">
        <f>DM!A26</f>
        <v>E-203</v>
      </c>
      <c r="B37">
        <f>DM!S26</f>
        <v>12</v>
      </c>
      <c r="C37">
        <f>DM!P26</f>
        <v>56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DM!A27</f>
        <v>E-204</v>
      </c>
      <c r="B38">
        <f>DM!S27</f>
        <v>0</v>
      </c>
      <c r="C38">
        <f>DM!P27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DM!A144</f>
        <v>EE-201</v>
      </c>
      <c r="B39">
        <f>DM!S144</f>
        <v>0</v>
      </c>
      <c r="C39">
        <f>DM!P144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DM!A145</f>
        <v>EE-202</v>
      </c>
      <c r="B40">
        <f>DM!S145</f>
        <v>0</v>
      </c>
      <c r="C40">
        <f>DM!P145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DM!A146</f>
        <v>EE-203</v>
      </c>
      <c r="B41">
        <f>DM!S146</f>
        <v>0</v>
      </c>
      <c r="C41">
        <f>DM!P146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DM!A147</f>
        <v>EE-204</v>
      </c>
      <c r="B42">
        <f>DM!S147</f>
        <v>0</v>
      </c>
      <c r="C42">
        <f>DM!P147</f>
        <v>0</v>
      </c>
      <c r="D42" s="65"/>
      <c r="K42" s="54">
        <f t="shared" si="2"/>
        <v>0</v>
      </c>
      <c r="L42" s="56">
        <f t="shared" si="3"/>
        <v>0</v>
      </c>
    </row>
    <row r="43" spans="1:12" x14ac:dyDescent="0.25">
      <c r="A43" t="str">
        <f>DM!A29</f>
        <v>F-201</v>
      </c>
      <c r="B43">
        <f>DM!S29</f>
        <v>10</v>
      </c>
      <c r="C43">
        <f>DM!P29</f>
        <v>67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DM!A30</f>
        <v>F-202</v>
      </c>
      <c r="B44">
        <f>DM!S30</f>
        <v>0</v>
      </c>
      <c r="C44">
        <f>DM!P30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DM!A31</f>
        <v>F-203</v>
      </c>
      <c r="B45">
        <f>DM!S31</f>
        <v>0</v>
      </c>
      <c r="C45">
        <f>DM!P31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DM!A32</f>
        <v>F-204</v>
      </c>
      <c r="B46">
        <f>DM!S32</f>
        <v>0</v>
      </c>
      <c r="C46">
        <f>DM!P32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DM!A149</f>
        <v>FF-201</v>
      </c>
      <c r="B47">
        <f>DM!S149</f>
        <v>0</v>
      </c>
      <c r="C47">
        <f>DM!P149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DM!A150</f>
        <v>FF-202</v>
      </c>
      <c r="B48">
        <f>DM!S150</f>
        <v>0</v>
      </c>
      <c r="C48">
        <f>DM!P150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DM!A151</f>
        <v>FF-203</v>
      </c>
      <c r="B49">
        <f>DM!S151</f>
        <v>0</v>
      </c>
      <c r="C49">
        <f>DM!P151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DM!A152</f>
        <v>FF-204</v>
      </c>
      <c r="B50">
        <f>DM!S152</f>
        <v>0</v>
      </c>
      <c r="C50">
        <f>DM!P152</f>
        <v>0</v>
      </c>
      <c r="D50" s="65"/>
      <c r="K50" s="54">
        <f t="shared" si="2"/>
        <v>0</v>
      </c>
      <c r="L50" s="56">
        <f t="shared" si="3"/>
        <v>0</v>
      </c>
    </row>
    <row r="51" spans="1:12" x14ac:dyDescent="0.25">
      <c r="A51" t="str">
        <f>DM!A34</f>
        <v>G-201</v>
      </c>
      <c r="B51">
        <f>DM!S34</f>
        <v>9</v>
      </c>
      <c r="C51">
        <f>DM!P34</f>
        <v>63</v>
      </c>
      <c r="D51" s="65"/>
      <c r="K51" s="54">
        <f t="shared" si="2"/>
        <v>0</v>
      </c>
      <c r="L51" s="56">
        <f t="shared" si="3"/>
        <v>0</v>
      </c>
    </row>
    <row r="52" spans="1:12" x14ac:dyDescent="0.25">
      <c r="A52" t="str">
        <f>DM!A35</f>
        <v>G-202</v>
      </c>
      <c r="B52">
        <f>DM!S35</f>
        <v>5</v>
      </c>
      <c r="C52">
        <f>DM!P35</f>
        <v>73</v>
      </c>
      <c r="D52" s="65"/>
      <c r="E52" s="53">
        <v>6</v>
      </c>
      <c r="F52" s="53">
        <v>17</v>
      </c>
      <c r="G52" s="53">
        <v>1</v>
      </c>
      <c r="H52" s="53">
        <v>21</v>
      </c>
      <c r="I52" s="53">
        <v>6</v>
      </c>
      <c r="J52" s="53">
        <v>19</v>
      </c>
      <c r="K52" s="54">
        <f t="shared" si="2"/>
        <v>13</v>
      </c>
      <c r="L52" s="56">
        <f t="shared" si="3"/>
        <v>57</v>
      </c>
    </row>
    <row r="53" spans="1:12" hidden="1" x14ac:dyDescent="0.25">
      <c r="A53" t="str">
        <f>DM!A36</f>
        <v>G-203</v>
      </c>
      <c r="B53">
        <f>DM!S36</f>
        <v>0</v>
      </c>
      <c r="C53">
        <f>DM!P36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DM!A37</f>
        <v>G-204</v>
      </c>
      <c r="B54">
        <f>DM!S37</f>
        <v>0</v>
      </c>
      <c r="C54">
        <f>DM!P37</f>
        <v>0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t="str">
        <f>DM!A39</f>
        <v>H-201</v>
      </c>
      <c r="B55">
        <f>DM!S39</f>
        <v>12</v>
      </c>
      <c r="C55">
        <f>DM!P39</f>
        <v>52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DM!A40</f>
        <v>H-202</v>
      </c>
      <c r="B56">
        <f>DM!S40</f>
        <v>0</v>
      </c>
      <c r="C56">
        <f>DM!P40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DM!A41</f>
        <v>H-203</v>
      </c>
      <c r="B57">
        <f>DM!S41</f>
        <v>0</v>
      </c>
      <c r="C57">
        <f>DM!P41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DM!A42</f>
        <v>H-204</v>
      </c>
      <c r="B58">
        <f>DM!S42</f>
        <v>0</v>
      </c>
      <c r="C58">
        <f>DM!P42</f>
        <v>0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t="str">
        <f>DM!A44</f>
        <v>J-201</v>
      </c>
      <c r="B59">
        <f>DM!S44</f>
        <v>0</v>
      </c>
      <c r="C59">
        <f>DM!P44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DM!A45</f>
        <v>J-202</v>
      </c>
      <c r="B60">
        <f>DM!S45</f>
        <v>0</v>
      </c>
      <c r="C60">
        <f>DM!P45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DM!A46</f>
        <v>J-203</v>
      </c>
      <c r="B61">
        <f>DM!S46</f>
        <v>0</v>
      </c>
      <c r="C61">
        <f>DM!P46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DM!A47</f>
        <v>J-204</v>
      </c>
      <c r="B62">
        <f>DM!S47</f>
        <v>0</v>
      </c>
      <c r="C62">
        <f>DM!P47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t="str">
        <f>DM!A49</f>
        <v>K-201</v>
      </c>
      <c r="B63">
        <f>DM!S49</f>
        <v>0</v>
      </c>
      <c r="C63">
        <f>DM!P49</f>
        <v>0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DM!A50</f>
        <v>K-202</v>
      </c>
      <c r="B64">
        <f>DM!S50</f>
        <v>0</v>
      </c>
      <c r="C64">
        <f>DM!P50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DM!A51</f>
        <v>K-203</v>
      </c>
      <c r="B65">
        <f>DM!S51</f>
        <v>0</v>
      </c>
      <c r="C65">
        <f>DM!P51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DM!A52</f>
        <v>K-204</v>
      </c>
      <c r="B66">
        <f>DM!S52</f>
        <v>0</v>
      </c>
      <c r="C66">
        <f>DM!P52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DM!A54</f>
        <v>L-201</v>
      </c>
      <c r="B67">
        <f>DM!S54</f>
        <v>0</v>
      </c>
      <c r="C67">
        <f>DM!P54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DM!A55</f>
        <v>L-202</v>
      </c>
      <c r="B68">
        <f>DM!S55</f>
        <v>0</v>
      </c>
      <c r="C68">
        <f>DM!P55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DM!A56</f>
        <v>L-203</v>
      </c>
      <c r="B69">
        <f>DM!S56</f>
        <v>0</v>
      </c>
      <c r="C69">
        <f>DM!P56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DM!A57</f>
        <v>L-204</v>
      </c>
      <c r="B70">
        <f>DM!S57</f>
        <v>0</v>
      </c>
      <c r="C70">
        <f>DM!P57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DM!A59</f>
        <v>M-201</v>
      </c>
      <c r="B71">
        <f>DM!S59</f>
        <v>0</v>
      </c>
      <c r="C71">
        <f>DM!P59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DM!A60</f>
        <v>M-202</v>
      </c>
      <c r="B72">
        <f>DM!S60</f>
        <v>0</v>
      </c>
      <c r="C72">
        <f>DM!P60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DM!A61</f>
        <v>M-203</v>
      </c>
      <c r="B73">
        <f>DM!S61</f>
        <v>0</v>
      </c>
      <c r="C73">
        <f>DM!P61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DM!A62</f>
        <v>M-204</v>
      </c>
      <c r="B74">
        <f>DM!S62</f>
        <v>0</v>
      </c>
      <c r="C74">
        <f>DM!P62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DM!A64</f>
        <v>N-201</v>
      </c>
      <c r="B75">
        <f>DM!S64</f>
        <v>0</v>
      </c>
      <c r="C75">
        <f>DM!P64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DM!A65</f>
        <v>N-202</v>
      </c>
      <c r="B76">
        <f>DM!S65</f>
        <v>0</v>
      </c>
      <c r="C76">
        <f>DM!P65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DM!A66</f>
        <v>N-203</v>
      </c>
      <c r="B77">
        <f>DM!S66</f>
        <v>0</v>
      </c>
      <c r="C77">
        <f>DM!P66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DM!A67</f>
        <v>N-204</v>
      </c>
      <c r="B78">
        <f>DM!S67</f>
        <v>0</v>
      </c>
      <c r="C78">
        <f>DM!P67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DM!A69</f>
        <v>P-201</v>
      </c>
      <c r="B79">
        <f>DM!S69</f>
        <v>0</v>
      </c>
      <c r="C79">
        <f>DM!P69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DM!A70</f>
        <v>P-202</v>
      </c>
      <c r="B80">
        <f>DM!S70</f>
        <v>0</v>
      </c>
      <c r="C80">
        <f>DM!P70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DM!A71</f>
        <v>P-203</v>
      </c>
      <c r="B81">
        <f>DM!S71</f>
        <v>0</v>
      </c>
      <c r="C81">
        <f>DM!P71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DM!A72</f>
        <v>P-204</v>
      </c>
      <c r="B82">
        <f>DM!S72</f>
        <v>0</v>
      </c>
      <c r="C82">
        <f>DM!P72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DM!A74</f>
        <v>Q-201</v>
      </c>
      <c r="B83">
        <f>DM!S74</f>
        <v>0</v>
      </c>
      <c r="C83">
        <f>DM!P74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DM!A75</f>
        <v>Q-202</v>
      </c>
      <c r="B84">
        <f>DM!S75</f>
        <v>0</v>
      </c>
      <c r="C84">
        <f>DM!P75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DM!A76</f>
        <v>Q-203</v>
      </c>
      <c r="B85">
        <f>DM!S76</f>
        <v>0</v>
      </c>
      <c r="C85">
        <f>DM!P76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DM!A77</f>
        <v>Q-204</v>
      </c>
      <c r="B86">
        <f>DM!S77</f>
        <v>0</v>
      </c>
      <c r="C86">
        <f>DM!P77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DM!A79</f>
        <v>R-201</v>
      </c>
      <c r="B87">
        <f>DM!S79</f>
        <v>0</v>
      </c>
      <c r="C87">
        <f>DM!P79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DM!A80</f>
        <v>R-202</v>
      </c>
      <c r="B88">
        <f>DM!S80</f>
        <v>0</v>
      </c>
      <c r="C88">
        <f>DM!P80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DM!A81</f>
        <v>R-203</v>
      </c>
      <c r="B89">
        <f>DM!S81</f>
        <v>0</v>
      </c>
      <c r="C89">
        <f>DM!P81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DM!A82</f>
        <v>R-204</v>
      </c>
      <c r="B90">
        <f>DM!S82</f>
        <v>0</v>
      </c>
      <c r="C90">
        <f>DM!P82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DM!A84</f>
        <v>S-201</v>
      </c>
      <c r="B91">
        <f>DM!S84</f>
        <v>0</v>
      </c>
      <c r="C91">
        <f>DM!P84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DM!A85</f>
        <v>S-202</v>
      </c>
      <c r="B92">
        <f>DM!S85</f>
        <v>0</v>
      </c>
      <c r="C92">
        <f>DM!P85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DM!A86</f>
        <v>S-203</v>
      </c>
      <c r="B93">
        <f>DM!S86</f>
        <v>0</v>
      </c>
      <c r="C93">
        <f>DM!P86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DM!A87</f>
        <v>S-204</v>
      </c>
      <c r="B94">
        <f>DM!S87</f>
        <v>0</v>
      </c>
      <c r="C94">
        <f>DM!P87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DM!A89</f>
        <v>T-201</v>
      </c>
      <c r="B95">
        <f>DM!S89</f>
        <v>0</v>
      </c>
      <c r="C95">
        <f>DM!P89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DM!A90</f>
        <v>T-202</v>
      </c>
      <c r="B96">
        <f>DM!S90</f>
        <v>0</v>
      </c>
      <c r="C96">
        <f>DM!P90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DM!A91</f>
        <v>T-203</v>
      </c>
      <c r="B97">
        <f>DM!S91</f>
        <v>0</v>
      </c>
      <c r="C97">
        <f>DM!P91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DM!A92</f>
        <v>T-204</v>
      </c>
      <c r="B98">
        <f>DM!S92</f>
        <v>0</v>
      </c>
      <c r="C98">
        <f>DM!P92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DM!A94</f>
        <v>U-201</v>
      </c>
      <c r="B99">
        <f>DM!S94</f>
        <v>0</v>
      </c>
      <c r="C99">
        <f>DM!P94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DM!A95</f>
        <v>U-202</v>
      </c>
      <c r="B100">
        <f>DM!S95</f>
        <v>0</v>
      </c>
      <c r="C100">
        <f>DM!P95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DM!A96</f>
        <v>U-203</v>
      </c>
      <c r="B101">
        <f>DM!S96</f>
        <v>0</v>
      </c>
      <c r="C101">
        <f>DM!P96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DM!A97</f>
        <v>U-204</v>
      </c>
      <c r="B102">
        <f>DM!S97</f>
        <v>0</v>
      </c>
      <c r="C102">
        <f>DM!P97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DM!A99</f>
        <v>V-201</v>
      </c>
      <c r="B103">
        <f>DM!S99</f>
        <v>0</v>
      </c>
      <c r="C103">
        <f>DM!P99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DM!A100</f>
        <v>V-202</v>
      </c>
      <c r="B104">
        <f>DM!S100</f>
        <v>0</v>
      </c>
      <c r="C104">
        <f>DM!P100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DM!A101</f>
        <v>V-203</v>
      </c>
      <c r="B105">
        <f>DM!S101</f>
        <v>0</v>
      </c>
      <c r="C105">
        <f>DM!P101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DM!A102</f>
        <v>V-204</v>
      </c>
      <c r="B106">
        <f>DM!S102</f>
        <v>0</v>
      </c>
      <c r="C106">
        <f>DM!P102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DM!A104</f>
        <v>W-201</v>
      </c>
      <c r="B107">
        <f>DM!S104</f>
        <v>0</v>
      </c>
      <c r="C107">
        <f>DM!P104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DM!A105</f>
        <v>W-202</v>
      </c>
      <c r="B108">
        <f>DM!S105</f>
        <v>0</v>
      </c>
      <c r="C108">
        <f>DM!P105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DM!A106</f>
        <v>W-203</v>
      </c>
      <c r="B109">
        <f>DM!S106</f>
        <v>0</v>
      </c>
      <c r="C109">
        <f>DM!P106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DM!A107</f>
        <v>W-204</v>
      </c>
      <c r="B110">
        <f>DM!S107</f>
        <v>0</v>
      </c>
      <c r="C110">
        <f>DM!P107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DM!A109</f>
        <v>X-201</v>
      </c>
      <c r="B111">
        <f>DM!S109</f>
        <v>0</v>
      </c>
      <c r="C111">
        <f>DM!P109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DM!A110</f>
        <v>X-202</v>
      </c>
      <c r="B112">
        <f>DM!S110</f>
        <v>0</v>
      </c>
      <c r="C112">
        <f>DM!P110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DM!A111</f>
        <v>X-203</v>
      </c>
      <c r="B113">
        <f>DM!S111</f>
        <v>0</v>
      </c>
      <c r="C113">
        <f>DM!P111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DM!A112</f>
        <v>X-204</v>
      </c>
      <c r="B114">
        <f>DM!S112</f>
        <v>0</v>
      </c>
      <c r="C114">
        <f>DM!P112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DM!A114</f>
        <v>Y-201</v>
      </c>
      <c r="B115">
        <f>DM!S114</f>
        <v>0</v>
      </c>
      <c r="C115">
        <f>DM!P114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DM!A115</f>
        <v>Y-202</v>
      </c>
      <c r="B116">
        <f>DM!S115</f>
        <v>0</v>
      </c>
      <c r="C116">
        <f>DM!P115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DM!A116</f>
        <v>Y-203</v>
      </c>
      <c r="B117">
        <f>DM!S116</f>
        <v>0</v>
      </c>
      <c r="C117">
        <f>DM!P116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DM!A117</f>
        <v>Y-204</v>
      </c>
      <c r="B118">
        <f>DM!S117</f>
        <v>0</v>
      </c>
      <c r="C118">
        <f>DM!P117</f>
        <v>0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A119" t="str">
        <f>DM!A119</f>
        <v>Z-201</v>
      </c>
      <c r="B119">
        <f>DM!S119</f>
        <v>0</v>
      </c>
      <c r="C119">
        <f>DM!P119</f>
        <v>0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t="str">
        <f>DM!A120</f>
        <v>Z-202</v>
      </c>
      <c r="B120">
        <f>DM!S120</f>
        <v>0</v>
      </c>
      <c r="C120">
        <f>DM!P120</f>
        <v>0</v>
      </c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A121" t="str">
        <f>DM!A121</f>
        <v>Z-203</v>
      </c>
      <c r="B121">
        <f>DM!S121</f>
        <v>0</v>
      </c>
      <c r="C121">
        <f>DM!P121</f>
        <v>0</v>
      </c>
      <c r="D121" s="65"/>
      <c r="K121" s="54">
        <f t="shared" si="6"/>
        <v>0</v>
      </c>
      <c r="L121" s="56">
        <f t="shared" si="7"/>
        <v>0</v>
      </c>
    </row>
    <row r="122" spans="1:12" hidden="1" x14ac:dyDescent="0.25">
      <c r="A122" t="str">
        <f>DM!A122</f>
        <v>Z-204</v>
      </c>
      <c r="B122">
        <f>DM!S122</f>
        <v>0</v>
      </c>
      <c r="C122">
        <f>DM!P122</f>
        <v>0</v>
      </c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HM</vt:lpstr>
      <vt:lpstr>Sheet1</vt:lpstr>
      <vt:lpstr>DM</vt:lpstr>
      <vt:lpstr>CLASS</vt:lpstr>
      <vt:lpstr>COMTEMP</vt:lpstr>
      <vt:lpstr>P</vt:lpstr>
      <vt:lpstr>MT</vt:lpstr>
      <vt:lpstr>HM MR</vt:lpstr>
      <vt:lpstr>DM MR</vt:lpstr>
      <vt:lpstr>CLASS MR</vt:lpstr>
      <vt:lpstr>CONTEMP MR</vt:lpstr>
      <vt:lpstr>P MR</vt:lpstr>
      <vt:lpstr>MT MR</vt:lpstr>
      <vt:lpstr>OAP</vt:lpstr>
      <vt:lpstr>SWEEP</vt:lpstr>
      <vt:lpstr>Results</vt:lpstr>
    </vt:vector>
  </TitlesOfParts>
  <Company>Canyons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Joshua</dc:creator>
  <cp:lastModifiedBy>UHSAA Office</cp:lastModifiedBy>
  <dcterms:created xsi:type="dcterms:W3CDTF">2014-02-11T20:34:55Z</dcterms:created>
  <dcterms:modified xsi:type="dcterms:W3CDTF">2019-04-09T15:14:56Z</dcterms:modified>
</cp:coreProperties>
</file>