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ff712db620c5dba/Documents/Curt's Stuff/Theatre/2019 Results/"/>
    </mc:Choice>
  </mc:AlternateContent>
  <xr:revisionPtr revIDLastSave="0" documentId="8_{30E1257E-0EE9-4911-A2CD-9770426666C8}" xr6:coauthVersionLast="43" xr6:coauthVersionMax="43" xr10:uidLastSave="{00000000-0000-0000-0000-000000000000}"/>
  <bookViews>
    <workbookView xWindow="-120" yWindow="-120" windowWidth="29040" windowHeight="15840" tabRatio="864" firstSheet="5" activeTab="13" xr2:uid="{00000000-000D-0000-FFFF-FFFF00000000}"/>
  </bookViews>
  <sheets>
    <sheet name="Humorous Monologues" sheetId="1" r:id="rId1"/>
    <sheet name="HumorousMR" sheetId="10" r:id="rId2"/>
    <sheet name="Dramatic" sheetId="11" r:id="rId3"/>
    <sheet name="DramaticMR" sheetId="12" r:id="rId4"/>
    <sheet name="Classical" sheetId="13" r:id="rId5"/>
    <sheet name="ClassicalMR" sheetId="14" r:id="rId6"/>
    <sheet name="Contemporary" sheetId="15" r:id="rId7"/>
    <sheet name="ContemporaryMR" sheetId="16" r:id="rId8"/>
    <sheet name="Pantomime" sheetId="17" r:id="rId9"/>
    <sheet name="PantomimeMR" sheetId="18" r:id="rId10"/>
    <sheet name="MusicalTheatre" sheetId="19" r:id="rId11"/>
    <sheet name="MusicalMR" sheetId="20" r:id="rId12"/>
    <sheet name="One-Acts" sheetId="7" r:id="rId13"/>
    <sheet name="Sweepstakes" sheetId="8" r:id="rId14"/>
  </sheets>
  <externalReferences>
    <externalReference r:id="rId1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64" i="19" l="1"/>
  <c r="N4" i="7"/>
  <c r="P4" i="7"/>
  <c r="N6" i="7"/>
  <c r="P6" i="7"/>
  <c r="N8" i="7"/>
  <c r="P8" i="7"/>
  <c r="N10" i="7"/>
  <c r="P10" i="7"/>
  <c r="N12" i="7"/>
  <c r="P12" i="7"/>
  <c r="N14" i="7"/>
  <c r="P14" i="7"/>
  <c r="N16" i="7"/>
  <c r="P16" i="7"/>
  <c r="N18" i="7"/>
  <c r="P18" i="7"/>
  <c r="N20" i="7"/>
  <c r="P20" i="7"/>
  <c r="N22" i="7"/>
  <c r="P22" i="7"/>
  <c r="N24" i="7"/>
  <c r="P24" i="7"/>
  <c r="N26" i="7"/>
  <c r="P26" i="7"/>
  <c r="N28" i="7"/>
  <c r="P28" i="7"/>
  <c r="N30" i="7"/>
  <c r="P30" i="7"/>
  <c r="N32" i="7"/>
  <c r="P32" i="7"/>
  <c r="N34" i="7"/>
  <c r="P34" i="7"/>
  <c r="N36" i="7"/>
  <c r="P36" i="7"/>
  <c r="N38" i="7"/>
  <c r="P38" i="7"/>
  <c r="N40" i="7"/>
  <c r="P40" i="7"/>
  <c r="N42" i="7"/>
  <c r="P42" i="7"/>
  <c r="N44" i="7"/>
  <c r="P44" i="7"/>
  <c r="N46" i="7"/>
  <c r="P46" i="7"/>
  <c r="N48" i="7"/>
  <c r="P48" i="7"/>
  <c r="S46" i="17" l="1"/>
  <c r="V4" i="7" l="1"/>
  <c r="R4" i="7" s="1"/>
  <c r="C7" i="20"/>
  <c r="C12" i="20"/>
  <c r="C17" i="20"/>
  <c r="C22" i="20"/>
  <c r="C27" i="20"/>
  <c r="C32" i="20"/>
  <c r="C37" i="20"/>
  <c r="C42" i="20"/>
  <c r="C47" i="20"/>
  <c r="C52" i="20"/>
  <c r="C57" i="20"/>
  <c r="C62" i="20"/>
  <c r="C67" i="20"/>
  <c r="C72" i="20"/>
  <c r="C77" i="20"/>
  <c r="C82" i="20"/>
  <c r="C87" i="20"/>
  <c r="C92" i="20"/>
  <c r="C97" i="20"/>
  <c r="C102" i="20"/>
  <c r="C107" i="20"/>
  <c r="C112" i="20"/>
  <c r="C117" i="20"/>
  <c r="C122" i="20"/>
  <c r="B7" i="20"/>
  <c r="B12" i="20"/>
  <c r="B17" i="20"/>
  <c r="B22" i="20"/>
  <c r="B27" i="20"/>
  <c r="B32" i="20"/>
  <c r="B37" i="20"/>
  <c r="B42" i="20"/>
  <c r="B47" i="20"/>
  <c r="B52" i="20"/>
  <c r="B57" i="20"/>
  <c r="B62" i="20"/>
  <c r="B67" i="20"/>
  <c r="B72" i="20"/>
  <c r="B77" i="20"/>
  <c r="B82" i="20"/>
  <c r="B87" i="20"/>
  <c r="B92" i="20"/>
  <c r="B97" i="20"/>
  <c r="B102" i="20"/>
  <c r="B107" i="20"/>
  <c r="B112" i="20"/>
  <c r="B117" i="20"/>
  <c r="B122" i="20"/>
  <c r="C7" i="18"/>
  <c r="C12" i="18"/>
  <c r="C17" i="18"/>
  <c r="C22" i="18"/>
  <c r="C27" i="18"/>
  <c r="C32" i="18"/>
  <c r="C37" i="18"/>
  <c r="C42" i="18"/>
  <c r="C47" i="18"/>
  <c r="C52" i="18"/>
  <c r="C57" i="18"/>
  <c r="C62" i="18"/>
  <c r="C67" i="18"/>
  <c r="C72" i="18"/>
  <c r="C77" i="18"/>
  <c r="C82" i="18"/>
  <c r="C87" i="18"/>
  <c r="C92" i="18"/>
  <c r="C97" i="18"/>
  <c r="C102" i="18"/>
  <c r="C107" i="18"/>
  <c r="C112" i="18"/>
  <c r="C117" i="18"/>
  <c r="C122" i="18"/>
  <c r="B7" i="18"/>
  <c r="B12" i="18"/>
  <c r="B17" i="18"/>
  <c r="B22" i="18"/>
  <c r="B27" i="18"/>
  <c r="B32" i="18"/>
  <c r="B37" i="18"/>
  <c r="B42" i="18"/>
  <c r="B47" i="18"/>
  <c r="B52" i="18"/>
  <c r="B57" i="18"/>
  <c r="B62" i="18"/>
  <c r="B67" i="18"/>
  <c r="B72" i="18"/>
  <c r="B77" i="18"/>
  <c r="B82" i="18"/>
  <c r="B87" i="18"/>
  <c r="B92" i="18"/>
  <c r="B97" i="18"/>
  <c r="B102" i="18"/>
  <c r="B107" i="18"/>
  <c r="B112" i="18"/>
  <c r="B117" i="18"/>
  <c r="B122" i="18"/>
  <c r="Y152" i="19"/>
  <c r="W152" i="19"/>
  <c r="U152" i="19"/>
  <c r="V152" i="19" s="1"/>
  <c r="Y151" i="19"/>
  <c r="W151" i="19"/>
  <c r="U151" i="19"/>
  <c r="V151" i="19" s="1"/>
  <c r="Y150" i="19"/>
  <c r="W150" i="19"/>
  <c r="U150" i="19"/>
  <c r="V150" i="19" s="1"/>
  <c r="Y149" i="19"/>
  <c r="W149" i="19"/>
  <c r="U149" i="19"/>
  <c r="V149" i="19" s="1"/>
  <c r="Y147" i="19"/>
  <c r="W147" i="19"/>
  <c r="U147" i="19"/>
  <c r="V147" i="19" s="1"/>
  <c r="Y146" i="19"/>
  <c r="W146" i="19"/>
  <c r="U146" i="19"/>
  <c r="V146" i="19" s="1"/>
  <c r="Y145" i="19"/>
  <c r="W145" i="19"/>
  <c r="U145" i="19"/>
  <c r="V145" i="19" s="1"/>
  <c r="Y144" i="19"/>
  <c r="W144" i="19"/>
  <c r="U144" i="19"/>
  <c r="V144" i="19" s="1"/>
  <c r="AF144" i="19" s="1"/>
  <c r="AC144" i="19" s="1"/>
  <c r="Y142" i="19"/>
  <c r="W142" i="19"/>
  <c r="U142" i="19"/>
  <c r="V142" i="19" s="1"/>
  <c r="Y141" i="19"/>
  <c r="W141" i="19"/>
  <c r="U141" i="19"/>
  <c r="V141" i="19" s="1"/>
  <c r="Y140" i="19"/>
  <c r="W140" i="19"/>
  <c r="U140" i="19"/>
  <c r="V140" i="19" s="1"/>
  <c r="Y139" i="19"/>
  <c r="W139" i="19"/>
  <c r="U139" i="19"/>
  <c r="V139" i="19" s="1"/>
  <c r="Y137" i="19"/>
  <c r="W137" i="19"/>
  <c r="U137" i="19"/>
  <c r="V137" i="19" s="1"/>
  <c r="Y136" i="19"/>
  <c r="W136" i="19"/>
  <c r="U136" i="19"/>
  <c r="V136" i="19" s="1"/>
  <c r="Y135" i="19"/>
  <c r="W135" i="19"/>
  <c r="U135" i="19"/>
  <c r="V135" i="19" s="1"/>
  <c r="Y134" i="19"/>
  <c r="W134" i="19"/>
  <c r="U134" i="19"/>
  <c r="V134" i="19" s="1"/>
  <c r="Y132" i="19"/>
  <c r="W132" i="19"/>
  <c r="U132" i="19"/>
  <c r="V132" i="19" s="1"/>
  <c r="Y131" i="19"/>
  <c r="W131" i="19"/>
  <c r="U131" i="19"/>
  <c r="V131" i="19" s="1"/>
  <c r="Y130" i="19"/>
  <c r="W130" i="19"/>
  <c r="U130" i="19"/>
  <c r="V130" i="19" s="1"/>
  <c r="Y129" i="19"/>
  <c r="W129" i="19"/>
  <c r="U129" i="19"/>
  <c r="V129" i="19" s="1"/>
  <c r="Y127" i="19"/>
  <c r="W127" i="19"/>
  <c r="U127" i="19"/>
  <c r="V127" i="19" s="1"/>
  <c r="Y126" i="19"/>
  <c r="W126" i="19"/>
  <c r="U126" i="19"/>
  <c r="V126" i="19" s="1"/>
  <c r="Y125" i="19"/>
  <c r="W125" i="19"/>
  <c r="U125" i="19"/>
  <c r="V125" i="19" s="1"/>
  <c r="Y124" i="19"/>
  <c r="W124" i="19"/>
  <c r="U124" i="19"/>
  <c r="V124" i="19" s="1"/>
  <c r="Y122" i="19"/>
  <c r="B121" i="20" s="1"/>
  <c r="W122" i="19"/>
  <c r="U122" i="19"/>
  <c r="V122" i="19" s="1"/>
  <c r="C121" i="20" s="1"/>
  <c r="Y121" i="19"/>
  <c r="B120" i="20" s="1"/>
  <c r="W121" i="19"/>
  <c r="U121" i="19"/>
  <c r="V121" i="19" s="1"/>
  <c r="C120" i="20" s="1"/>
  <c r="Y120" i="19"/>
  <c r="B119" i="20" s="1"/>
  <c r="W120" i="19"/>
  <c r="U120" i="19"/>
  <c r="V120" i="19" s="1"/>
  <c r="C119" i="20" s="1"/>
  <c r="Y119" i="19"/>
  <c r="B118" i="20" s="1"/>
  <c r="W119" i="19"/>
  <c r="U119" i="19"/>
  <c r="V119" i="19" s="1"/>
  <c r="C118" i="20" s="1"/>
  <c r="Y117" i="19"/>
  <c r="B116" i="20" s="1"/>
  <c r="W117" i="19"/>
  <c r="U117" i="19"/>
  <c r="V117" i="19" s="1"/>
  <c r="C116" i="20" s="1"/>
  <c r="Y116" i="19"/>
  <c r="B115" i="20" s="1"/>
  <c r="W116" i="19"/>
  <c r="U116" i="19"/>
  <c r="V116" i="19" s="1"/>
  <c r="C115" i="20" s="1"/>
  <c r="Y115" i="19"/>
  <c r="B114" i="20" s="1"/>
  <c r="W115" i="19"/>
  <c r="U115" i="19"/>
  <c r="V115" i="19" s="1"/>
  <c r="C114" i="20" s="1"/>
  <c r="Y114" i="19"/>
  <c r="B113" i="20" s="1"/>
  <c r="W114" i="19"/>
  <c r="U114" i="19"/>
  <c r="V114" i="19" s="1"/>
  <c r="C113" i="20" s="1"/>
  <c r="Y112" i="19"/>
  <c r="B111" i="20" s="1"/>
  <c r="W112" i="19"/>
  <c r="U112" i="19"/>
  <c r="V112" i="19" s="1"/>
  <c r="C111" i="20" s="1"/>
  <c r="Y111" i="19"/>
  <c r="B110" i="20" s="1"/>
  <c r="W111" i="19"/>
  <c r="U111" i="19"/>
  <c r="V111" i="19" s="1"/>
  <c r="C110" i="20" s="1"/>
  <c r="Y110" i="19"/>
  <c r="B109" i="20" s="1"/>
  <c r="W110" i="19"/>
  <c r="U110" i="19"/>
  <c r="V110" i="19" s="1"/>
  <c r="C109" i="20" s="1"/>
  <c r="Y109" i="19"/>
  <c r="B108" i="20" s="1"/>
  <c r="W109" i="19"/>
  <c r="U109" i="19"/>
  <c r="V109" i="19" s="1"/>
  <c r="C108" i="20" s="1"/>
  <c r="Y107" i="19"/>
  <c r="B106" i="20" s="1"/>
  <c r="W107" i="19"/>
  <c r="U107" i="19"/>
  <c r="V107" i="19" s="1"/>
  <c r="C106" i="20" s="1"/>
  <c r="Y106" i="19"/>
  <c r="B105" i="20" s="1"/>
  <c r="W106" i="19"/>
  <c r="U106" i="19"/>
  <c r="V106" i="19" s="1"/>
  <c r="C105" i="20" s="1"/>
  <c r="Y105" i="19"/>
  <c r="B104" i="20" s="1"/>
  <c r="W105" i="19"/>
  <c r="U105" i="19"/>
  <c r="V105" i="19" s="1"/>
  <c r="C104" i="20" s="1"/>
  <c r="Y104" i="19"/>
  <c r="B103" i="20" s="1"/>
  <c r="W104" i="19"/>
  <c r="U104" i="19"/>
  <c r="V104" i="19" s="1"/>
  <c r="C103" i="20" s="1"/>
  <c r="Y102" i="19"/>
  <c r="B101" i="20" s="1"/>
  <c r="W102" i="19"/>
  <c r="U102" i="19"/>
  <c r="V102" i="19" s="1"/>
  <c r="C101" i="20" s="1"/>
  <c r="Y101" i="19"/>
  <c r="B100" i="20" s="1"/>
  <c r="W101" i="19"/>
  <c r="U101" i="19"/>
  <c r="V101" i="19" s="1"/>
  <c r="C100" i="20" s="1"/>
  <c r="Y100" i="19"/>
  <c r="B99" i="20" s="1"/>
  <c r="W100" i="19"/>
  <c r="U100" i="19"/>
  <c r="V100" i="19" s="1"/>
  <c r="C99" i="20" s="1"/>
  <c r="Y99" i="19"/>
  <c r="B98" i="20" s="1"/>
  <c r="W99" i="19"/>
  <c r="U99" i="19"/>
  <c r="V99" i="19" s="1"/>
  <c r="C98" i="20" s="1"/>
  <c r="Y97" i="19"/>
  <c r="B96" i="20" s="1"/>
  <c r="W97" i="19"/>
  <c r="U97" i="19"/>
  <c r="V97" i="19" s="1"/>
  <c r="C96" i="20" s="1"/>
  <c r="Y96" i="19"/>
  <c r="B95" i="20" s="1"/>
  <c r="W96" i="19"/>
  <c r="U96" i="19"/>
  <c r="V96" i="19" s="1"/>
  <c r="C95" i="20" s="1"/>
  <c r="Y95" i="19"/>
  <c r="B94" i="20" s="1"/>
  <c r="W95" i="19"/>
  <c r="U95" i="19"/>
  <c r="V95" i="19" s="1"/>
  <c r="C94" i="20" s="1"/>
  <c r="Y94" i="19"/>
  <c r="B93" i="20" s="1"/>
  <c r="W94" i="19"/>
  <c r="U94" i="19"/>
  <c r="V94" i="19" s="1"/>
  <c r="Y92" i="19"/>
  <c r="B91" i="20" s="1"/>
  <c r="W92" i="19"/>
  <c r="U92" i="19"/>
  <c r="V92" i="19" s="1"/>
  <c r="C91" i="20" s="1"/>
  <c r="Y91" i="19"/>
  <c r="B90" i="20" s="1"/>
  <c r="W91" i="19"/>
  <c r="U91" i="19"/>
  <c r="V91" i="19" s="1"/>
  <c r="C90" i="20" s="1"/>
  <c r="Y90" i="19"/>
  <c r="B89" i="20" s="1"/>
  <c r="W90" i="19"/>
  <c r="U90" i="19"/>
  <c r="V90" i="19" s="1"/>
  <c r="C89" i="20" s="1"/>
  <c r="Y89" i="19"/>
  <c r="B88" i="20" s="1"/>
  <c r="W89" i="19"/>
  <c r="U89" i="19"/>
  <c r="V89" i="19" s="1"/>
  <c r="Y87" i="19"/>
  <c r="B86" i="20" s="1"/>
  <c r="W87" i="19"/>
  <c r="U87" i="19"/>
  <c r="V87" i="19" s="1"/>
  <c r="C86" i="20" s="1"/>
  <c r="Y86" i="19"/>
  <c r="B85" i="20" s="1"/>
  <c r="W86" i="19"/>
  <c r="U86" i="19"/>
  <c r="V86" i="19" s="1"/>
  <c r="C85" i="20" s="1"/>
  <c r="Y85" i="19"/>
  <c r="B84" i="20" s="1"/>
  <c r="W85" i="19"/>
  <c r="U85" i="19"/>
  <c r="V85" i="19" s="1"/>
  <c r="C84" i="20" s="1"/>
  <c r="Y84" i="19"/>
  <c r="B83" i="20" s="1"/>
  <c r="W84" i="19"/>
  <c r="U84" i="19"/>
  <c r="V84" i="19" s="1"/>
  <c r="Y82" i="19"/>
  <c r="B81" i="20" s="1"/>
  <c r="W82" i="19"/>
  <c r="U82" i="19"/>
  <c r="V82" i="19" s="1"/>
  <c r="C81" i="20" s="1"/>
  <c r="Y81" i="19"/>
  <c r="B80" i="20" s="1"/>
  <c r="W81" i="19"/>
  <c r="U81" i="19"/>
  <c r="V81" i="19" s="1"/>
  <c r="C80" i="20" s="1"/>
  <c r="Y80" i="19"/>
  <c r="B79" i="20" s="1"/>
  <c r="W80" i="19"/>
  <c r="U80" i="19"/>
  <c r="V80" i="19" s="1"/>
  <c r="C79" i="20" s="1"/>
  <c r="Y79" i="19"/>
  <c r="B78" i="20" s="1"/>
  <c r="W79" i="19"/>
  <c r="U79" i="19"/>
  <c r="V79" i="19" s="1"/>
  <c r="Y77" i="19"/>
  <c r="B76" i="20" s="1"/>
  <c r="W77" i="19"/>
  <c r="U77" i="19"/>
  <c r="V77" i="19" s="1"/>
  <c r="C76" i="20" s="1"/>
  <c r="Y76" i="19"/>
  <c r="B75" i="20" s="1"/>
  <c r="W76" i="19"/>
  <c r="U76" i="19"/>
  <c r="V76" i="19" s="1"/>
  <c r="C75" i="20" s="1"/>
  <c r="Y75" i="19"/>
  <c r="B74" i="20" s="1"/>
  <c r="W75" i="19"/>
  <c r="U75" i="19"/>
  <c r="V75" i="19" s="1"/>
  <c r="C74" i="20" s="1"/>
  <c r="Y74" i="19"/>
  <c r="B73" i="20" s="1"/>
  <c r="W74" i="19"/>
  <c r="U74" i="19"/>
  <c r="V74" i="19" s="1"/>
  <c r="Y72" i="19"/>
  <c r="B71" i="20" s="1"/>
  <c r="W72" i="19"/>
  <c r="U72" i="19"/>
  <c r="V72" i="19" s="1"/>
  <c r="C71" i="20" s="1"/>
  <c r="Y71" i="19"/>
  <c r="B70" i="20" s="1"/>
  <c r="W71" i="19"/>
  <c r="U71" i="19"/>
  <c r="V71" i="19" s="1"/>
  <c r="C70" i="20" s="1"/>
  <c r="Y70" i="19"/>
  <c r="B69" i="20" s="1"/>
  <c r="W70" i="19"/>
  <c r="U70" i="19"/>
  <c r="V70" i="19" s="1"/>
  <c r="C69" i="20" s="1"/>
  <c r="Y69" i="19"/>
  <c r="B68" i="20" s="1"/>
  <c r="W69" i="19"/>
  <c r="U69" i="19"/>
  <c r="V69" i="19" s="1"/>
  <c r="Y67" i="19"/>
  <c r="B66" i="20" s="1"/>
  <c r="W67" i="19"/>
  <c r="U67" i="19"/>
  <c r="V67" i="19" s="1"/>
  <c r="C66" i="20" s="1"/>
  <c r="Y66" i="19"/>
  <c r="B65" i="20" s="1"/>
  <c r="W66" i="19"/>
  <c r="U66" i="19"/>
  <c r="V66" i="19" s="1"/>
  <c r="C65" i="20" s="1"/>
  <c r="Y65" i="19"/>
  <c r="B64" i="20" s="1"/>
  <c r="W65" i="19"/>
  <c r="U65" i="19"/>
  <c r="V65" i="19" s="1"/>
  <c r="C64" i="20" s="1"/>
  <c r="B63" i="20"/>
  <c r="W64" i="19"/>
  <c r="U64" i="19"/>
  <c r="V64" i="19" s="1"/>
  <c r="Y62" i="19"/>
  <c r="B61" i="20" s="1"/>
  <c r="W62" i="19"/>
  <c r="U62" i="19"/>
  <c r="V62" i="19" s="1"/>
  <c r="C61" i="20" s="1"/>
  <c r="Y61" i="19"/>
  <c r="B60" i="20" s="1"/>
  <c r="W61" i="19"/>
  <c r="U61" i="19"/>
  <c r="V61" i="19" s="1"/>
  <c r="C60" i="20" s="1"/>
  <c r="Y60" i="19"/>
  <c r="B59" i="20" s="1"/>
  <c r="W60" i="19"/>
  <c r="U60" i="19"/>
  <c r="V60" i="19" s="1"/>
  <c r="C59" i="20" s="1"/>
  <c r="Y59" i="19"/>
  <c r="B58" i="20" s="1"/>
  <c r="W59" i="19"/>
  <c r="U59" i="19"/>
  <c r="V59" i="19" s="1"/>
  <c r="Y57" i="19"/>
  <c r="B56" i="20" s="1"/>
  <c r="W57" i="19"/>
  <c r="U57" i="19"/>
  <c r="V57" i="19" s="1"/>
  <c r="C56" i="20" s="1"/>
  <c r="Y56" i="19"/>
  <c r="B55" i="20" s="1"/>
  <c r="W56" i="19"/>
  <c r="U56" i="19"/>
  <c r="V56" i="19" s="1"/>
  <c r="C55" i="20" s="1"/>
  <c r="Y55" i="19"/>
  <c r="B54" i="20" s="1"/>
  <c r="W55" i="19"/>
  <c r="U55" i="19"/>
  <c r="V55" i="19" s="1"/>
  <c r="C54" i="20" s="1"/>
  <c r="Y54" i="19"/>
  <c r="B53" i="20" s="1"/>
  <c r="W54" i="19"/>
  <c r="U54" i="19"/>
  <c r="V54" i="19" s="1"/>
  <c r="Y52" i="19"/>
  <c r="B51" i="20" s="1"/>
  <c r="W52" i="19"/>
  <c r="U52" i="19"/>
  <c r="V52" i="19" s="1"/>
  <c r="C51" i="20" s="1"/>
  <c r="Y51" i="19"/>
  <c r="B50" i="20" s="1"/>
  <c r="W51" i="19"/>
  <c r="U51" i="19"/>
  <c r="V51" i="19" s="1"/>
  <c r="C50" i="20" s="1"/>
  <c r="Y50" i="19"/>
  <c r="B49" i="20" s="1"/>
  <c r="W50" i="19"/>
  <c r="U50" i="19"/>
  <c r="V50" i="19" s="1"/>
  <c r="C49" i="20" s="1"/>
  <c r="Y49" i="19"/>
  <c r="B48" i="20" s="1"/>
  <c r="W49" i="19"/>
  <c r="U49" i="19"/>
  <c r="V49" i="19" s="1"/>
  <c r="Y47" i="19"/>
  <c r="B46" i="20" s="1"/>
  <c r="W47" i="19"/>
  <c r="U47" i="19"/>
  <c r="V47" i="19" s="1"/>
  <c r="C46" i="20" s="1"/>
  <c r="Y46" i="19"/>
  <c r="B45" i="20" s="1"/>
  <c r="W46" i="19"/>
  <c r="U46" i="19"/>
  <c r="V46" i="19" s="1"/>
  <c r="C45" i="20" s="1"/>
  <c r="Y45" i="19"/>
  <c r="B44" i="20" s="1"/>
  <c r="W45" i="19"/>
  <c r="U45" i="19"/>
  <c r="V45" i="19" s="1"/>
  <c r="C44" i="20" s="1"/>
  <c r="Y44" i="19"/>
  <c r="B43" i="20" s="1"/>
  <c r="W44" i="19"/>
  <c r="U44" i="19"/>
  <c r="V44" i="19" s="1"/>
  <c r="Y42" i="19"/>
  <c r="B41" i="20" s="1"/>
  <c r="W42" i="19"/>
  <c r="U42" i="19"/>
  <c r="V42" i="19" s="1"/>
  <c r="C41" i="20" s="1"/>
  <c r="Y41" i="19"/>
  <c r="B40" i="20" s="1"/>
  <c r="W41" i="19"/>
  <c r="U41" i="19"/>
  <c r="V41" i="19" s="1"/>
  <c r="C40" i="20" s="1"/>
  <c r="Y40" i="19"/>
  <c r="B39" i="20" s="1"/>
  <c r="W40" i="19"/>
  <c r="U40" i="19"/>
  <c r="V40" i="19" s="1"/>
  <c r="C39" i="20" s="1"/>
  <c r="Y39" i="19"/>
  <c r="B38" i="20" s="1"/>
  <c r="W39" i="19"/>
  <c r="U39" i="19"/>
  <c r="V39" i="19" s="1"/>
  <c r="Y37" i="19"/>
  <c r="B36" i="20" s="1"/>
  <c r="W37" i="19"/>
  <c r="U37" i="19"/>
  <c r="V37" i="19" s="1"/>
  <c r="C36" i="20" s="1"/>
  <c r="Y36" i="19"/>
  <c r="B35" i="20" s="1"/>
  <c r="W36" i="19"/>
  <c r="U36" i="19"/>
  <c r="V36" i="19" s="1"/>
  <c r="C35" i="20" s="1"/>
  <c r="Y35" i="19"/>
  <c r="B34" i="20" s="1"/>
  <c r="W35" i="19"/>
  <c r="U35" i="19"/>
  <c r="V35" i="19" s="1"/>
  <c r="C34" i="20" s="1"/>
  <c r="Y34" i="19"/>
  <c r="B33" i="20" s="1"/>
  <c r="W34" i="19"/>
  <c r="U34" i="19"/>
  <c r="V34" i="19" s="1"/>
  <c r="Y32" i="19"/>
  <c r="B31" i="20" s="1"/>
  <c r="W32" i="19"/>
  <c r="U32" i="19"/>
  <c r="V32" i="19" s="1"/>
  <c r="C31" i="20" s="1"/>
  <c r="Y31" i="19"/>
  <c r="B30" i="20" s="1"/>
  <c r="W31" i="19"/>
  <c r="U31" i="19"/>
  <c r="V31" i="19" s="1"/>
  <c r="C30" i="20" s="1"/>
  <c r="Y30" i="19"/>
  <c r="B29" i="20" s="1"/>
  <c r="W30" i="19"/>
  <c r="U30" i="19"/>
  <c r="V30" i="19" s="1"/>
  <c r="C29" i="20" s="1"/>
  <c r="Y29" i="19"/>
  <c r="B28" i="20" s="1"/>
  <c r="W29" i="19"/>
  <c r="U29" i="19"/>
  <c r="V29" i="19" s="1"/>
  <c r="Y27" i="19"/>
  <c r="B26" i="20" s="1"/>
  <c r="W27" i="19"/>
  <c r="U27" i="19"/>
  <c r="V27" i="19" s="1"/>
  <c r="C26" i="20" s="1"/>
  <c r="Y26" i="19"/>
  <c r="B25" i="20" s="1"/>
  <c r="W26" i="19"/>
  <c r="U26" i="19"/>
  <c r="V26" i="19" s="1"/>
  <c r="C25" i="20" s="1"/>
  <c r="Y25" i="19"/>
  <c r="B24" i="20" s="1"/>
  <c r="W25" i="19"/>
  <c r="U25" i="19"/>
  <c r="V25" i="19" s="1"/>
  <c r="C24" i="20" s="1"/>
  <c r="Y24" i="19"/>
  <c r="B23" i="20" s="1"/>
  <c r="W24" i="19"/>
  <c r="U24" i="19"/>
  <c r="V24" i="19" s="1"/>
  <c r="Y22" i="19"/>
  <c r="B21" i="20" s="1"/>
  <c r="W22" i="19"/>
  <c r="U22" i="19"/>
  <c r="V22" i="19" s="1"/>
  <c r="C21" i="20" s="1"/>
  <c r="Y21" i="19"/>
  <c r="B20" i="20" s="1"/>
  <c r="W21" i="19"/>
  <c r="U21" i="19"/>
  <c r="V21" i="19" s="1"/>
  <c r="C20" i="20" s="1"/>
  <c r="Y20" i="19"/>
  <c r="B19" i="20" s="1"/>
  <c r="W20" i="19"/>
  <c r="U20" i="19"/>
  <c r="V20" i="19" s="1"/>
  <c r="C19" i="20" s="1"/>
  <c r="Y19" i="19"/>
  <c r="B18" i="20" s="1"/>
  <c r="W19" i="19"/>
  <c r="U19" i="19"/>
  <c r="V19" i="19" s="1"/>
  <c r="Y17" i="19"/>
  <c r="B16" i="20" s="1"/>
  <c r="W17" i="19"/>
  <c r="U17" i="19"/>
  <c r="V17" i="19" s="1"/>
  <c r="C16" i="20" s="1"/>
  <c r="Y16" i="19"/>
  <c r="B15" i="20" s="1"/>
  <c r="W16" i="19"/>
  <c r="U16" i="19"/>
  <c r="V16" i="19" s="1"/>
  <c r="C15" i="20" s="1"/>
  <c r="Y15" i="19"/>
  <c r="B14" i="20" s="1"/>
  <c r="W15" i="19"/>
  <c r="U15" i="19"/>
  <c r="V15" i="19" s="1"/>
  <c r="C14" i="20" s="1"/>
  <c r="Y14" i="19"/>
  <c r="B13" i="20" s="1"/>
  <c r="W14" i="19"/>
  <c r="U14" i="19"/>
  <c r="V14" i="19" s="1"/>
  <c r="Y12" i="19"/>
  <c r="B11" i="20" s="1"/>
  <c r="W12" i="19"/>
  <c r="U12" i="19"/>
  <c r="V12" i="19" s="1"/>
  <c r="C11" i="20" s="1"/>
  <c r="Y11" i="19"/>
  <c r="B10" i="20" s="1"/>
  <c r="W11" i="19"/>
  <c r="U11" i="19"/>
  <c r="V11" i="19" s="1"/>
  <c r="C10" i="20" s="1"/>
  <c r="Y10" i="19"/>
  <c r="B9" i="20" s="1"/>
  <c r="W10" i="19"/>
  <c r="U10" i="19"/>
  <c r="V10" i="19" s="1"/>
  <c r="C9" i="20" s="1"/>
  <c r="Y9" i="19"/>
  <c r="B8" i="20" s="1"/>
  <c r="W9" i="19"/>
  <c r="U9" i="19"/>
  <c r="V9" i="19" s="1"/>
  <c r="Y7" i="19"/>
  <c r="B6" i="20" s="1"/>
  <c r="W7" i="19"/>
  <c r="U7" i="19"/>
  <c r="V7" i="19" s="1"/>
  <c r="C6" i="20" s="1"/>
  <c r="Y6" i="19"/>
  <c r="B5" i="20" s="1"/>
  <c r="W6" i="19"/>
  <c r="U6" i="19"/>
  <c r="V6" i="19" s="1"/>
  <c r="C5" i="20" s="1"/>
  <c r="Y5" i="19"/>
  <c r="B4" i="20" s="1"/>
  <c r="W5" i="19"/>
  <c r="U5" i="19"/>
  <c r="V5" i="19" s="1"/>
  <c r="C4" i="20" s="1"/>
  <c r="Y4" i="19"/>
  <c r="B3" i="20" s="1"/>
  <c r="W4" i="19"/>
  <c r="U4" i="19"/>
  <c r="V4" i="19" s="1"/>
  <c r="U152" i="17"/>
  <c r="S152" i="17"/>
  <c r="Q152" i="17"/>
  <c r="R152" i="17" s="1"/>
  <c r="U151" i="17"/>
  <c r="S151" i="17"/>
  <c r="Q151" i="17"/>
  <c r="R151" i="17" s="1"/>
  <c r="U150" i="17"/>
  <c r="S150" i="17"/>
  <c r="Q150" i="17"/>
  <c r="R150" i="17" s="1"/>
  <c r="U149" i="17"/>
  <c r="S149" i="17"/>
  <c r="Q149" i="17"/>
  <c r="R149" i="17" s="1"/>
  <c r="U147" i="17"/>
  <c r="S147" i="17"/>
  <c r="Q147" i="17"/>
  <c r="R147" i="17" s="1"/>
  <c r="U146" i="17"/>
  <c r="S146" i="17"/>
  <c r="Q146" i="17"/>
  <c r="R146" i="17" s="1"/>
  <c r="U145" i="17"/>
  <c r="S145" i="17"/>
  <c r="Q145" i="17"/>
  <c r="R145" i="17" s="1"/>
  <c r="U144" i="17"/>
  <c r="S144" i="17"/>
  <c r="Q144" i="17"/>
  <c r="R144" i="17" s="1"/>
  <c r="U142" i="17"/>
  <c r="S142" i="17"/>
  <c r="Q142" i="17"/>
  <c r="R142" i="17" s="1"/>
  <c r="U141" i="17"/>
  <c r="S141" i="17"/>
  <c r="Q141" i="17"/>
  <c r="R141" i="17" s="1"/>
  <c r="U140" i="17"/>
  <c r="S140" i="17"/>
  <c r="Q140" i="17"/>
  <c r="R140" i="17" s="1"/>
  <c r="U139" i="17"/>
  <c r="S139" i="17"/>
  <c r="Q139" i="17"/>
  <c r="R139" i="17" s="1"/>
  <c r="U137" i="17"/>
  <c r="S137" i="17"/>
  <c r="Q137" i="17"/>
  <c r="R137" i="17" s="1"/>
  <c r="U136" i="17"/>
  <c r="S136" i="17"/>
  <c r="Q136" i="17"/>
  <c r="R136" i="17" s="1"/>
  <c r="U135" i="17"/>
  <c r="S135" i="17"/>
  <c r="Q135" i="17"/>
  <c r="R135" i="17" s="1"/>
  <c r="U134" i="17"/>
  <c r="S134" i="17"/>
  <c r="Q134" i="17"/>
  <c r="R134" i="17" s="1"/>
  <c r="U132" i="17"/>
  <c r="S132" i="17"/>
  <c r="Q132" i="17"/>
  <c r="R132" i="17" s="1"/>
  <c r="U131" i="17"/>
  <c r="S131" i="17"/>
  <c r="Q131" i="17"/>
  <c r="R131" i="17" s="1"/>
  <c r="U130" i="17"/>
  <c r="S130" i="17"/>
  <c r="Q130" i="17"/>
  <c r="R130" i="17" s="1"/>
  <c r="U129" i="17"/>
  <c r="S129" i="17"/>
  <c r="Q129" i="17"/>
  <c r="R129" i="17" s="1"/>
  <c r="U127" i="17"/>
  <c r="S127" i="17"/>
  <c r="Q127" i="17"/>
  <c r="R127" i="17" s="1"/>
  <c r="U126" i="17"/>
  <c r="S126" i="17"/>
  <c r="Q126" i="17"/>
  <c r="R126" i="17" s="1"/>
  <c r="U125" i="17"/>
  <c r="S125" i="17"/>
  <c r="Q125" i="17"/>
  <c r="R125" i="17" s="1"/>
  <c r="U124" i="17"/>
  <c r="S124" i="17"/>
  <c r="Q124" i="17"/>
  <c r="R124" i="17" s="1"/>
  <c r="U122" i="17"/>
  <c r="B121" i="18" s="1"/>
  <c r="S122" i="17"/>
  <c r="Q122" i="17"/>
  <c r="R122" i="17" s="1"/>
  <c r="C121" i="18" s="1"/>
  <c r="U121" i="17"/>
  <c r="B120" i="18" s="1"/>
  <c r="S121" i="17"/>
  <c r="Q121" i="17"/>
  <c r="R121" i="17" s="1"/>
  <c r="C120" i="18" s="1"/>
  <c r="U120" i="17"/>
  <c r="B119" i="18" s="1"/>
  <c r="S120" i="17"/>
  <c r="Q120" i="17"/>
  <c r="R120" i="17" s="1"/>
  <c r="C119" i="18" s="1"/>
  <c r="U119" i="17"/>
  <c r="B118" i="18" s="1"/>
  <c r="S119" i="17"/>
  <c r="Q119" i="17"/>
  <c r="R119" i="17" s="1"/>
  <c r="U117" i="17"/>
  <c r="B116" i="18" s="1"/>
  <c r="S117" i="17"/>
  <c r="Q117" i="17"/>
  <c r="R117" i="17" s="1"/>
  <c r="C116" i="18" s="1"/>
  <c r="U116" i="17"/>
  <c r="B115" i="18" s="1"/>
  <c r="S116" i="17"/>
  <c r="Q116" i="17"/>
  <c r="R116" i="17" s="1"/>
  <c r="C115" i="18" s="1"/>
  <c r="U115" i="17"/>
  <c r="B114" i="18" s="1"/>
  <c r="S115" i="17"/>
  <c r="Q115" i="17"/>
  <c r="R115" i="17" s="1"/>
  <c r="C114" i="18" s="1"/>
  <c r="U114" i="17"/>
  <c r="B113" i="18" s="1"/>
  <c r="S114" i="17"/>
  <c r="Q114" i="17"/>
  <c r="R114" i="17" s="1"/>
  <c r="U112" i="17"/>
  <c r="B111" i="18" s="1"/>
  <c r="S112" i="17"/>
  <c r="Q112" i="17"/>
  <c r="R112" i="17" s="1"/>
  <c r="C111" i="18" s="1"/>
  <c r="U111" i="17"/>
  <c r="B110" i="18" s="1"/>
  <c r="S111" i="17"/>
  <c r="Q111" i="17"/>
  <c r="R111" i="17" s="1"/>
  <c r="C110" i="18" s="1"/>
  <c r="U110" i="17"/>
  <c r="B109" i="18" s="1"/>
  <c r="S110" i="17"/>
  <c r="Q110" i="17"/>
  <c r="R110" i="17" s="1"/>
  <c r="C109" i="18" s="1"/>
  <c r="U109" i="17"/>
  <c r="B108" i="18" s="1"/>
  <c r="S109" i="17"/>
  <c r="Q109" i="17"/>
  <c r="R109" i="17" s="1"/>
  <c r="U107" i="17"/>
  <c r="B106" i="18" s="1"/>
  <c r="S107" i="17"/>
  <c r="Q107" i="17"/>
  <c r="R107" i="17" s="1"/>
  <c r="C106" i="18" s="1"/>
  <c r="U106" i="17"/>
  <c r="B105" i="18" s="1"/>
  <c r="S106" i="17"/>
  <c r="Q106" i="17"/>
  <c r="R106" i="17" s="1"/>
  <c r="C105" i="18" s="1"/>
  <c r="U105" i="17"/>
  <c r="B104" i="18" s="1"/>
  <c r="S105" i="17"/>
  <c r="Q105" i="17"/>
  <c r="R105" i="17" s="1"/>
  <c r="C104" i="18" s="1"/>
  <c r="U104" i="17"/>
  <c r="B103" i="18" s="1"/>
  <c r="S104" i="17"/>
  <c r="Q104" i="17"/>
  <c r="R104" i="17" s="1"/>
  <c r="U102" i="17"/>
  <c r="B101" i="18" s="1"/>
  <c r="S102" i="17"/>
  <c r="Q102" i="17"/>
  <c r="R102" i="17" s="1"/>
  <c r="C101" i="18" s="1"/>
  <c r="U101" i="17"/>
  <c r="B100" i="18" s="1"/>
  <c r="S101" i="17"/>
  <c r="Q101" i="17"/>
  <c r="R101" i="17" s="1"/>
  <c r="C100" i="18" s="1"/>
  <c r="U100" i="17"/>
  <c r="B99" i="18" s="1"/>
  <c r="S100" i="17"/>
  <c r="Q100" i="17"/>
  <c r="R100" i="17" s="1"/>
  <c r="C99" i="18" s="1"/>
  <c r="U99" i="17"/>
  <c r="B98" i="18" s="1"/>
  <c r="S99" i="17"/>
  <c r="Q99" i="17"/>
  <c r="R99" i="17" s="1"/>
  <c r="U97" i="17"/>
  <c r="B96" i="18" s="1"/>
  <c r="S97" i="17"/>
  <c r="Q97" i="17"/>
  <c r="R97" i="17" s="1"/>
  <c r="C96" i="18" s="1"/>
  <c r="U96" i="17"/>
  <c r="B95" i="18" s="1"/>
  <c r="S96" i="17"/>
  <c r="Q96" i="17"/>
  <c r="R96" i="17" s="1"/>
  <c r="C95" i="18" s="1"/>
  <c r="U95" i="17"/>
  <c r="B94" i="18" s="1"/>
  <c r="S95" i="17"/>
  <c r="Q95" i="17"/>
  <c r="R95" i="17" s="1"/>
  <c r="C94" i="18" s="1"/>
  <c r="U94" i="17"/>
  <c r="B93" i="18" s="1"/>
  <c r="S94" i="17"/>
  <c r="Q94" i="17"/>
  <c r="R94" i="17" s="1"/>
  <c r="U92" i="17"/>
  <c r="B91" i="18" s="1"/>
  <c r="S92" i="17"/>
  <c r="Q92" i="17"/>
  <c r="R92" i="17" s="1"/>
  <c r="C91" i="18" s="1"/>
  <c r="U91" i="17"/>
  <c r="B90" i="18" s="1"/>
  <c r="S91" i="17"/>
  <c r="Q91" i="17"/>
  <c r="R91" i="17" s="1"/>
  <c r="C90" i="18" s="1"/>
  <c r="U90" i="17"/>
  <c r="B89" i="18" s="1"/>
  <c r="S90" i="17"/>
  <c r="Q90" i="17"/>
  <c r="R90" i="17" s="1"/>
  <c r="C89" i="18" s="1"/>
  <c r="U89" i="17"/>
  <c r="B88" i="18" s="1"/>
  <c r="S89" i="17"/>
  <c r="Q89" i="17"/>
  <c r="R89" i="17" s="1"/>
  <c r="U87" i="17"/>
  <c r="B86" i="18" s="1"/>
  <c r="S87" i="17"/>
  <c r="Q87" i="17"/>
  <c r="R87" i="17" s="1"/>
  <c r="C86" i="18" s="1"/>
  <c r="U86" i="17"/>
  <c r="B85" i="18" s="1"/>
  <c r="S86" i="17"/>
  <c r="Q86" i="17"/>
  <c r="R86" i="17" s="1"/>
  <c r="C85" i="18" s="1"/>
  <c r="U85" i="17"/>
  <c r="B84" i="18" s="1"/>
  <c r="S85" i="17"/>
  <c r="Q85" i="17"/>
  <c r="R85" i="17" s="1"/>
  <c r="C84" i="18" s="1"/>
  <c r="U84" i="17"/>
  <c r="B83" i="18" s="1"/>
  <c r="S84" i="17"/>
  <c r="Q84" i="17"/>
  <c r="R84" i="17" s="1"/>
  <c r="U82" i="17"/>
  <c r="B81" i="18" s="1"/>
  <c r="S82" i="17"/>
  <c r="Q82" i="17"/>
  <c r="R82" i="17" s="1"/>
  <c r="C81" i="18" s="1"/>
  <c r="U81" i="17"/>
  <c r="B80" i="18" s="1"/>
  <c r="S81" i="17"/>
  <c r="Q81" i="17"/>
  <c r="R81" i="17" s="1"/>
  <c r="C80" i="18" s="1"/>
  <c r="U80" i="17"/>
  <c r="B79" i="18" s="1"/>
  <c r="S80" i="17"/>
  <c r="Q80" i="17"/>
  <c r="R80" i="17" s="1"/>
  <c r="C79" i="18" s="1"/>
  <c r="U79" i="17"/>
  <c r="B78" i="18" s="1"/>
  <c r="S79" i="17"/>
  <c r="Q79" i="17"/>
  <c r="R79" i="17" s="1"/>
  <c r="U77" i="17"/>
  <c r="B76" i="18" s="1"/>
  <c r="S77" i="17"/>
  <c r="Q77" i="17"/>
  <c r="R77" i="17" s="1"/>
  <c r="C76" i="18" s="1"/>
  <c r="U76" i="17"/>
  <c r="B75" i="18" s="1"/>
  <c r="S76" i="17"/>
  <c r="Q76" i="17"/>
  <c r="R76" i="17" s="1"/>
  <c r="C75" i="18" s="1"/>
  <c r="U75" i="17"/>
  <c r="B74" i="18" s="1"/>
  <c r="S75" i="17"/>
  <c r="Q75" i="17"/>
  <c r="R75" i="17" s="1"/>
  <c r="C74" i="18" s="1"/>
  <c r="U74" i="17"/>
  <c r="B73" i="18" s="1"/>
  <c r="S74" i="17"/>
  <c r="Q74" i="17"/>
  <c r="R74" i="17" s="1"/>
  <c r="U72" i="17"/>
  <c r="B71" i="18" s="1"/>
  <c r="S72" i="17"/>
  <c r="Q72" i="17"/>
  <c r="R72" i="17" s="1"/>
  <c r="C71" i="18" s="1"/>
  <c r="U71" i="17"/>
  <c r="B70" i="18" s="1"/>
  <c r="S71" i="17"/>
  <c r="Q71" i="17"/>
  <c r="R71" i="17" s="1"/>
  <c r="C70" i="18" s="1"/>
  <c r="U70" i="17"/>
  <c r="B69" i="18" s="1"/>
  <c r="S70" i="17"/>
  <c r="Q70" i="17"/>
  <c r="R70" i="17" s="1"/>
  <c r="C69" i="18" s="1"/>
  <c r="U69" i="17"/>
  <c r="B68" i="18" s="1"/>
  <c r="S69" i="17"/>
  <c r="Q69" i="17"/>
  <c r="R69" i="17" s="1"/>
  <c r="U67" i="17"/>
  <c r="B66" i="18" s="1"/>
  <c r="S67" i="17"/>
  <c r="Q67" i="17"/>
  <c r="R67" i="17" s="1"/>
  <c r="C66" i="18" s="1"/>
  <c r="U66" i="17"/>
  <c r="B65" i="18" s="1"/>
  <c r="S66" i="17"/>
  <c r="Q66" i="17"/>
  <c r="R66" i="17" s="1"/>
  <c r="C65" i="18" s="1"/>
  <c r="U65" i="17"/>
  <c r="B64" i="18" s="1"/>
  <c r="S65" i="17"/>
  <c r="Q65" i="17"/>
  <c r="R65" i="17" s="1"/>
  <c r="C64" i="18" s="1"/>
  <c r="U64" i="17"/>
  <c r="B63" i="18" s="1"/>
  <c r="S64" i="17"/>
  <c r="Q64" i="17"/>
  <c r="R64" i="17" s="1"/>
  <c r="U62" i="17"/>
  <c r="B61" i="18" s="1"/>
  <c r="S62" i="17"/>
  <c r="Q62" i="17"/>
  <c r="R62" i="17" s="1"/>
  <c r="C61" i="18" s="1"/>
  <c r="U61" i="17"/>
  <c r="B60" i="18" s="1"/>
  <c r="S61" i="17"/>
  <c r="Q61" i="17"/>
  <c r="R61" i="17" s="1"/>
  <c r="C60" i="18" s="1"/>
  <c r="U60" i="17"/>
  <c r="B59" i="18" s="1"/>
  <c r="S60" i="17"/>
  <c r="Q60" i="17"/>
  <c r="R60" i="17" s="1"/>
  <c r="C59" i="18" s="1"/>
  <c r="U59" i="17"/>
  <c r="B58" i="18" s="1"/>
  <c r="S59" i="17"/>
  <c r="Q59" i="17"/>
  <c r="R59" i="17" s="1"/>
  <c r="U57" i="17"/>
  <c r="B56" i="18" s="1"/>
  <c r="S57" i="17"/>
  <c r="Q57" i="17"/>
  <c r="R57" i="17" s="1"/>
  <c r="C56" i="18" s="1"/>
  <c r="U56" i="17"/>
  <c r="B55" i="18" s="1"/>
  <c r="S56" i="17"/>
  <c r="Q56" i="17"/>
  <c r="R56" i="17" s="1"/>
  <c r="C55" i="18" s="1"/>
  <c r="U55" i="17"/>
  <c r="B54" i="18" s="1"/>
  <c r="S55" i="17"/>
  <c r="Q55" i="17"/>
  <c r="R55" i="17" s="1"/>
  <c r="C54" i="18" s="1"/>
  <c r="U54" i="17"/>
  <c r="B53" i="18" s="1"/>
  <c r="S54" i="17"/>
  <c r="Q54" i="17"/>
  <c r="R54" i="17" s="1"/>
  <c r="U52" i="17"/>
  <c r="B51" i="18" s="1"/>
  <c r="S52" i="17"/>
  <c r="Q52" i="17"/>
  <c r="R52" i="17" s="1"/>
  <c r="C51" i="18" s="1"/>
  <c r="U51" i="17"/>
  <c r="B50" i="18" s="1"/>
  <c r="S51" i="17"/>
  <c r="Q51" i="17"/>
  <c r="R51" i="17" s="1"/>
  <c r="C50" i="18" s="1"/>
  <c r="U50" i="17"/>
  <c r="B49" i="18" s="1"/>
  <c r="S50" i="17"/>
  <c r="Q50" i="17"/>
  <c r="R50" i="17" s="1"/>
  <c r="C49" i="18" s="1"/>
  <c r="U49" i="17"/>
  <c r="B48" i="18" s="1"/>
  <c r="S49" i="17"/>
  <c r="Q49" i="17"/>
  <c r="R49" i="17" s="1"/>
  <c r="U47" i="17"/>
  <c r="B46" i="18" s="1"/>
  <c r="S47" i="17"/>
  <c r="Q47" i="17"/>
  <c r="R47" i="17" s="1"/>
  <c r="C46" i="18" s="1"/>
  <c r="U46" i="17"/>
  <c r="B45" i="18" s="1"/>
  <c r="Q46" i="17"/>
  <c r="U45" i="17"/>
  <c r="B44" i="18" s="1"/>
  <c r="S45" i="17"/>
  <c r="Q45" i="17"/>
  <c r="R45" i="17" s="1"/>
  <c r="C44" i="18" s="1"/>
  <c r="U44" i="17"/>
  <c r="B43" i="18" s="1"/>
  <c r="S44" i="17"/>
  <c r="Q44" i="17"/>
  <c r="R44" i="17" s="1"/>
  <c r="U42" i="17"/>
  <c r="B41" i="18" s="1"/>
  <c r="S42" i="17"/>
  <c r="Q42" i="17"/>
  <c r="R42" i="17" s="1"/>
  <c r="C41" i="18" s="1"/>
  <c r="U41" i="17"/>
  <c r="B40" i="18" s="1"/>
  <c r="S41" i="17"/>
  <c r="Q41" i="17"/>
  <c r="R41" i="17" s="1"/>
  <c r="C40" i="18" s="1"/>
  <c r="U40" i="17"/>
  <c r="B39" i="18" s="1"/>
  <c r="S40" i="17"/>
  <c r="Q40" i="17"/>
  <c r="R40" i="17" s="1"/>
  <c r="C39" i="18" s="1"/>
  <c r="U39" i="17"/>
  <c r="B38" i="18" s="1"/>
  <c r="S39" i="17"/>
  <c r="Q39" i="17"/>
  <c r="R39" i="17" s="1"/>
  <c r="U37" i="17"/>
  <c r="B36" i="18" s="1"/>
  <c r="S37" i="17"/>
  <c r="Q37" i="17"/>
  <c r="R37" i="17" s="1"/>
  <c r="C36" i="18" s="1"/>
  <c r="U36" i="17"/>
  <c r="B35" i="18" s="1"/>
  <c r="S36" i="17"/>
  <c r="Q36" i="17"/>
  <c r="R36" i="17" s="1"/>
  <c r="C35" i="18" s="1"/>
  <c r="U35" i="17"/>
  <c r="B34" i="18" s="1"/>
  <c r="S35" i="17"/>
  <c r="Q35" i="17"/>
  <c r="R35" i="17" s="1"/>
  <c r="C34" i="18" s="1"/>
  <c r="U34" i="17"/>
  <c r="B33" i="18" s="1"/>
  <c r="S34" i="17"/>
  <c r="Q34" i="17"/>
  <c r="R34" i="17" s="1"/>
  <c r="U32" i="17"/>
  <c r="B31" i="18" s="1"/>
  <c r="S32" i="17"/>
  <c r="Q32" i="17"/>
  <c r="R32" i="17" s="1"/>
  <c r="C31" i="18" s="1"/>
  <c r="U31" i="17"/>
  <c r="B30" i="18" s="1"/>
  <c r="S31" i="17"/>
  <c r="Q31" i="17"/>
  <c r="R31" i="17" s="1"/>
  <c r="C30" i="18" s="1"/>
  <c r="U30" i="17"/>
  <c r="B29" i="18" s="1"/>
  <c r="S30" i="17"/>
  <c r="Q30" i="17"/>
  <c r="R30" i="17" s="1"/>
  <c r="C29" i="18" s="1"/>
  <c r="U29" i="17"/>
  <c r="B28" i="18" s="1"/>
  <c r="S29" i="17"/>
  <c r="Q29" i="17"/>
  <c r="R29" i="17" s="1"/>
  <c r="U27" i="17"/>
  <c r="B26" i="18" s="1"/>
  <c r="S27" i="17"/>
  <c r="Q27" i="17"/>
  <c r="R27" i="17" s="1"/>
  <c r="C26" i="18" s="1"/>
  <c r="U26" i="17"/>
  <c r="B25" i="18" s="1"/>
  <c r="S26" i="17"/>
  <c r="Q26" i="17"/>
  <c r="R26" i="17" s="1"/>
  <c r="C25" i="18" s="1"/>
  <c r="U25" i="17"/>
  <c r="B24" i="18" s="1"/>
  <c r="S25" i="17"/>
  <c r="Q25" i="17"/>
  <c r="R25" i="17" s="1"/>
  <c r="C24" i="18" s="1"/>
  <c r="U24" i="17"/>
  <c r="B23" i="18" s="1"/>
  <c r="S24" i="17"/>
  <c r="Q24" i="17"/>
  <c r="U22" i="17"/>
  <c r="B21" i="18" s="1"/>
  <c r="S22" i="17"/>
  <c r="Q22" i="17"/>
  <c r="R22" i="17" s="1"/>
  <c r="C21" i="18" s="1"/>
  <c r="U21" i="17"/>
  <c r="B20" i="18" s="1"/>
  <c r="S21" i="17"/>
  <c r="Q21" i="17"/>
  <c r="R21" i="17" s="1"/>
  <c r="C20" i="18" s="1"/>
  <c r="U20" i="17"/>
  <c r="B19" i="18" s="1"/>
  <c r="S20" i="17"/>
  <c r="Q20" i="17"/>
  <c r="R20" i="17" s="1"/>
  <c r="C19" i="18" s="1"/>
  <c r="U19" i="17"/>
  <c r="B18" i="18" s="1"/>
  <c r="S19" i="17"/>
  <c r="Q19" i="17"/>
  <c r="R19" i="17" s="1"/>
  <c r="U17" i="17"/>
  <c r="B16" i="18" s="1"/>
  <c r="S17" i="17"/>
  <c r="Q17" i="17"/>
  <c r="R17" i="17" s="1"/>
  <c r="C16" i="18" s="1"/>
  <c r="U16" i="17"/>
  <c r="B15" i="18" s="1"/>
  <c r="S16" i="17"/>
  <c r="Q16" i="17"/>
  <c r="R16" i="17" s="1"/>
  <c r="C15" i="18" s="1"/>
  <c r="U15" i="17"/>
  <c r="B14" i="18" s="1"/>
  <c r="S15" i="17"/>
  <c r="Q15" i="17"/>
  <c r="R15" i="17" s="1"/>
  <c r="C14" i="18" s="1"/>
  <c r="U14" i="17"/>
  <c r="B13" i="18" s="1"/>
  <c r="S14" i="17"/>
  <c r="Q14" i="17"/>
  <c r="R14" i="17" s="1"/>
  <c r="U12" i="17"/>
  <c r="B11" i="18" s="1"/>
  <c r="S12" i="17"/>
  <c r="Q12" i="17"/>
  <c r="R12" i="17" s="1"/>
  <c r="C11" i="18" s="1"/>
  <c r="U11" i="17"/>
  <c r="B10" i="18" s="1"/>
  <c r="S11" i="17"/>
  <c r="Q11" i="17"/>
  <c r="R11" i="17" s="1"/>
  <c r="C10" i="18" s="1"/>
  <c r="U10" i="17"/>
  <c r="B9" i="18" s="1"/>
  <c r="S10" i="17"/>
  <c r="Q10" i="17"/>
  <c r="R10" i="17" s="1"/>
  <c r="C9" i="18" s="1"/>
  <c r="U9" i="17"/>
  <c r="B8" i="18" s="1"/>
  <c r="S9" i="17"/>
  <c r="Q9" i="17"/>
  <c r="R9" i="17" s="1"/>
  <c r="U7" i="17"/>
  <c r="B6" i="18" s="1"/>
  <c r="S7" i="17"/>
  <c r="Q7" i="17"/>
  <c r="R7" i="17" s="1"/>
  <c r="C6" i="18" s="1"/>
  <c r="U6" i="17"/>
  <c r="B5" i="18" s="1"/>
  <c r="S6" i="17"/>
  <c r="Q6" i="17"/>
  <c r="R6" i="17" s="1"/>
  <c r="C5" i="18" s="1"/>
  <c r="U5" i="17"/>
  <c r="B4" i="18" s="1"/>
  <c r="S5" i="17"/>
  <c r="Q5" i="17"/>
  <c r="R5" i="17" s="1"/>
  <c r="C4" i="18" s="1"/>
  <c r="U4" i="17"/>
  <c r="B3" i="18" s="1"/>
  <c r="S4" i="17"/>
  <c r="Q4" i="17"/>
  <c r="R4" i="17" s="1"/>
  <c r="L122" i="20"/>
  <c r="K122" i="20"/>
  <c r="L121" i="20"/>
  <c r="K121" i="20"/>
  <c r="L120" i="20"/>
  <c r="K120" i="20"/>
  <c r="L119" i="20"/>
  <c r="K119" i="20"/>
  <c r="L118" i="20"/>
  <c r="K118" i="20"/>
  <c r="L117" i="20"/>
  <c r="K117" i="20"/>
  <c r="L116" i="20"/>
  <c r="K116" i="20"/>
  <c r="L115" i="20"/>
  <c r="K115" i="20"/>
  <c r="L114" i="20"/>
  <c r="K114" i="20"/>
  <c r="L113" i="20"/>
  <c r="K113" i="20"/>
  <c r="L112" i="20"/>
  <c r="K112" i="20"/>
  <c r="L111" i="20"/>
  <c r="K111" i="20"/>
  <c r="L110" i="20"/>
  <c r="K110" i="20"/>
  <c r="L109" i="20"/>
  <c r="K109" i="20"/>
  <c r="L108" i="20"/>
  <c r="K108" i="20"/>
  <c r="L107" i="20"/>
  <c r="K107" i="20"/>
  <c r="L106" i="20"/>
  <c r="K106" i="20"/>
  <c r="L105" i="20"/>
  <c r="K105" i="20"/>
  <c r="L104" i="20"/>
  <c r="K104" i="20"/>
  <c r="L103" i="20"/>
  <c r="K103" i="20"/>
  <c r="L102" i="20"/>
  <c r="K102" i="20"/>
  <c r="L101" i="20"/>
  <c r="K101" i="20"/>
  <c r="L100" i="20"/>
  <c r="K100" i="20"/>
  <c r="L99" i="20"/>
  <c r="K99" i="20"/>
  <c r="L98" i="20"/>
  <c r="K98" i="20"/>
  <c r="L97" i="20"/>
  <c r="K97" i="20"/>
  <c r="L96" i="20"/>
  <c r="K96" i="20"/>
  <c r="L95" i="20"/>
  <c r="K95" i="20"/>
  <c r="L94" i="20"/>
  <c r="K94" i="20"/>
  <c r="L93" i="20"/>
  <c r="K93" i="20"/>
  <c r="L92" i="20"/>
  <c r="K92" i="20"/>
  <c r="L91" i="20"/>
  <c r="K91" i="20"/>
  <c r="L90" i="20"/>
  <c r="K90" i="20"/>
  <c r="L89" i="20"/>
  <c r="K89" i="20"/>
  <c r="L88" i="20"/>
  <c r="K88" i="20"/>
  <c r="L87" i="20"/>
  <c r="K87" i="20"/>
  <c r="L86" i="20"/>
  <c r="K86" i="20"/>
  <c r="L85" i="20"/>
  <c r="K85" i="20"/>
  <c r="L84" i="20"/>
  <c r="K84" i="20"/>
  <c r="L83" i="20"/>
  <c r="K83" i="20"/>
  <c r="L82" i="20"/>
  <c r="K82" i="20"/>
  <c r="L81" i="20"/>
  <c r="K81" i="20"/>
  <c r="L80" i="20"/>
  <c r="K80" i="20"/>
  <c r="L79" i="20"/>
  <c r="K79" i="20"/>
  <c r="L78" i="20"/>
  <c r="K78" i="20"/>
  <c r="L77" i="20"/>
  <c r="K77" i="20"/>
  <c r="L76" i="20"/>
  <c r="K76" i="20"/>
  <c r="L75" i="20"/>
  <c r="K75" i="20"/>
  <c r="L74" i="20"/>
  <c r="K74" i="20"/>
  <c r="L73" i="20"/>
  <c r="K73" i="20"/>
  <c r="L72" i="20"/>
  <c r="K72" i="20"/>
  <c r="L71" i="20"/>
  <c r="K71" i="20"/>
  <c r="L70" i="20"/>
  <c r="K70" i="20"/>
  <c r="L69" i="20"/>
  <c r="K69" i="20"/>
  <c r="L68" i="20"/>
  <c r="K68" i="20"/>
  <c r="L67" i="20"/>
  <c r="K67" i="20"/>
  <c r="L66" i="20"/>
  <c r="K66" i="20"/>
  <c r="L65" i="20"/>
  <c r="K65" i="20"/>
  <c r="L64" i="20"/>
  <c r="K64" i="20"/>
  <c r="L63" i="20"/>
  <c r="K63" i="20"/>
  <c r="L62" i="20"/>
  <c r="K62" i="20"/>
  <c r="L61" i="20"/>
  <c r="K61" i="20"/>
  <c r="L60" i="20"/>
  <c r="K60" i="20"/>
  <c r="L59" i="20"/>
  <c r="K59" i="20"/>
  <c r="L58" i="20"/>
  <c r="K58" i="20"/>
  <c r="L57" i="20"/>
  <c r="K57" i="20"/>
  <c r="L56" i="20"/>
  <c r="K56" i="20"/>
  <c r="L55" i="20"/>
  <c r="K55" i="20"/>
  <c r="L54" i="20"/>
  <c r="K54" i="20"/>
  <c r="L53" i="20"/>
  <c r="K53" i="20"/>
  <c r="L52" i="20"/>
  <c r="K52" i="20"/>
  <c r="L51" i="20"/>
  <c r="K51" i="20"/>
  <c r="L50" i="20"/>
  <c r="K50" i="20"/>
  <c r="L49" i="20"/>
  <c r="K49" i="20"/>
  <c r="L48" i="20"/>
  <c r="K48" i="20"/>
  <c r="L47" i="20"/>
  <c r="K47" i="20"/>
  <c r="L46" i="20"/>
  <c r="K46" i="20"/>
  <c r="L45" i="20"/>
  <c r="K45" i="20"/>
  <c r="L44" i="20"/>
  <c r="K44" i="20"/>
  <c r="L43" i="20"/>
  <c r="K43" i="20"/>
  <c r="L42" i="20"/>
  <c r="K42" i="20"/>
  <c r="L41" i="20"/>
  <c r="K41" i="20"/>
  <c r="L40" i="20"/>
  <c r="K40" i="20"/>
  <c r="L39" i="20"/>
  <c r="K39" i="20"/>
  <c r="L38" i="20"/>
  <c r="K38" i="20"/>
  <c r="L37" i="20"/>
  <c r="K37" i="20"/>
  <c r="L36" i="20"/>
  <c r="K36" i="20"/>
  <c r="L35" i="20"/>
  <c r="K35" i="20"/>
  <c r="L34" i="20"/>
  <c r="K34" i="20"/>
  <c r="L33" i="20"/>
  <c r="K33" i="20"/>
  <c r="L32" i="20"/>
  <c r="K32" i="20"/>
  <c r="L31" i="20"/>
  <c r="K31" i="20"/>
  <c r="L30" i="20"/>
  <c r="K30" i="20"/>
  <c r="L29" i="20"/>
  <c r="K29" i="20"/>
  <c r="L28" i="20"/>
  <c r="K28" i="20"/>
  <c r="L27" i="20"/>
  <c r="K27" i="20"/>
  <c r="L26" i="20"/>
  <c r="K26" i="20"/>
  <c r="L25" i="20"/>
  <c r="K25" i="20"/>
  <c r="L24" i="20"/>
  <c r="K24" i="20"/>
  <c r="L23" i="20"/>
  <c r="K23" i="20"/>
  <c r="L22" i="20"/>
  <c r="K22" i="20"/>
  <c r="L21" i="20"/>
  <c r="K21" i="20"/>
  <c r="L20" i="20"/>
  <c r="K20" i="20"/>
  <c r="L19" i="20"/>
  <c r="K19" i="20"/>
  <c r="L18" i="20"/>
  <c r="K18" i="20"/>
  <c r="L17" i="20"/>
  <c r="K17" i="20"/>
  <c r="L16" i="20"/>
  <c r="K16" i="20"/>
  <c r="L15" i="20"/>
  <c r="K15" i="20"/>
  <c r="L14" i="20"/>
  <c r="K14" i="20"/>
  <c r="L13" i="20"/>
  <c r="K13" i="20"/>
  <c r="L12" i="20"/>
  <c r="K12" i="20"/>
  <c r="L11" i="20"/>
  <c r="K11" i="20"/>
  <c r="L10" i="20"/>
  <c r="K10" i="20"/>
  <c r="L9" i="20"/>
  <c r="K9" i="20"/>
  <c r="L8" i="20"/>
  <c r="K8" i="20"/>
  <c r="L7" i="20"/>
  <c r="K7" i="20"/>
  <c r="L6" i="20"/>
  <c r="K6" i="20"/>
  <c r="L5" i="20"/>
  <c r="K5" i="20"/>
  <c r="L4" i="20"/>
  <c r="K4" i="20"/>
  <c r="L3" i="20"/>
  <c r="K3" i="20"/>
  <c r="L122" i="18"/>
  <c r="K122" i="18"/>
  <c r="L121" i="18"/>
  <c r="K121" i="18"/>
  <c r="L120" i="18"/>
  <c r="K120" i="18"/>
  <c r="L119" i="18"/>
  <c r="K119" i="18"/>
  <c r="L118" i="18"/>
  <c r="K118" i="18"/>
  <c r="L117" i="18"/>
  <c r="K117" i="18"/>
  <c r="L116" i="18"/>
  <c r="K116" i="18"/>
  <c r="L115" i="18"/>
  <c r="K115" i="18"/>
  <c r="L114" i="18"/>
  <c r="K114" i="18"/>
  <c r="L113" i="18"/>
  <c r="K113" i="18"/>
  <c r="L112" i="18"/>
  <c r="K112" i="18"/>
  <c r="L111" i="18"/>
  <c r="K111" i="18"/>
  <c r="L110" i="18"/>
  <c r="K110" i="18"/>
  <c r="L109" i="18"/>
  <c r="K109" i="18"/>
  <c r="L108" i="18"/>
  <c r="K108" i="18"/>
  <c r="L107" i="18"/>
  <c r="K107" i="18"/>
  <c r="L106" i="18"/>
  <c r="K106" i="18"/>
  <c r="L105" i="18"/>
  <c r="K105" i="18"/>
  <c r="L104" i="18"/>
  <c r="K104" i="18"/>
  <c r="L103" i="18"/>
  <c r="K103" i="18"/>
  <c r="L102" i="18"/>
  <c r="K102" i="18"/>
  <c r="L101" i="18"/>
  <c r="K101" i="18"/>
  <c r="L100" i="18"/>
  <c r="K100" i="18"/>
  <c r="L99" i="18"/>
  <c r="K99" i="18"/>
  <c r="L98" i="18"/>
  <c r="K98" i="18"/>
  <c r="L97" i="18"/>
  <c r="K97" i="18"/>
  <c r="L96" i="18"/>
  <c r="K96" i="18"/>
  <c r="L95" i="18"/>
  <c r="K95" i="18"/>
  <c r="L94" i="18"/>
  <c r="K94" i="18"/>
  <c r="L93" i="18"/>
  <c r="K93" i="18"/>
  <c r="L92" i="18"/>
  <c r="K92" i="18"/>
  <c r="L91" i="18"/>
  <c r="K91" i="18"/>
  <c r="L90" i="18"/>
  <c r="K90" i="18"/>
  <c r="L89" i="18"/>
  <c r="K89" i="18"/>
  <c r="L88" i="18"/>
  <c r="K88" i="18"/>
  <c r="L87" i="18"/>
  <c r="K87" i="18"/>
  <c r="L86" i="18"/>
  <c r="K86" i="18"/>
  <c r="L85" i="18"/>
  <c r="K85" i="18"/>
  <c r="L84" i="18"/>
  <c r="K84" i="18"/>
  <c r="L83" i="18"/>
  <c r="K83" i="18"/>
  <c r="L82" i="18"/>
  <c r="K82" i="18"/>
  <c r="L81" i="18"/>
  <c r="K81" i="18"/>
  <c r="L80" i="18"/>
  <c r="K80" i="18"/>
  <c r="L79" i="18"/>
  <c r="K79" i="18"/>
  <c r="L78" i="18"/>
  <c r="K78" i="18"/>
  <c r="L77" i="18"/>
  <c r="K77" i="18"/>
  <c r="L76" i="18"/>
  <c r="K76" i="18"/>
  <c r="L75" i="18"/>
  <c r="K75" i="18"/>
  <c r="L74" i="18"/>
  <c r="K74" i="18"/>
  <c r="L73" i="18"/>
  <c r="K73" i="18"/>
  <c r="L72" i="18"/>
  <c r="K72" i="18"/>
  <c r="L71" i="18"/>
  <c r="K71" i="18"/>
  <c r="L70" i="18"/>
  <c r="K70" i="18"/>
  <c r="L69" i="18"/>
  <c r="K69" i="18"/>
  <c r="L68" i="18"/>
  <c r="K68" i="18"/>
  <c r="L67" i="18"/>
  <c r="K67" i="18"/>
  <c r="L66" i="18"/>
  <c r="K66" i="18"/>
  <c r="L65" i="18"/>
  <c r="K65" i="18"/>
  <c r="L64" i="18"/>
  <c r="K64" i="18"/>
  <c r="L63" i="18"/>
  <c r="K63" i="18"/>
  <c r="L62" i="18"/>
  <c r="K62" i="18"/>
  <c r="L61" i="18"/>
  <c r="K61" i="18"/>
  <c r="L60" i="18"/>
  <c r="K60" i="18"/>
  <c r="L59" i="18"/>
  <c r="K59" i="18"/>
  <c r="L58" i="18"/>
  <c r="K58" i="18"/>
  <c r="L57" i="18"/>
  <c r="K57" i="18"/>
  <c r="L56" i="18"/>
  <c r="K56" i="18"/>
  <c r="L55" i="18"/>
  <c r="K55" i="18"/>
  <c r="L54" i="18"/>
  <c r="K54" i="18"/>
  <c r="L53" i="18"/>
  <c r="K53" i="18"/>
  <c r="L52" i="18"/>
  <c r="K52" i="18"/>
  <c r="L51" i="18"/>
  <c r="K51" i="18"/>
  <c r="L50" i="18"/>
  <c r="K50" i="18"/>
  <c r="L49" i="18"/>
  <c r="K49" i="18"/>
  <c r="L48" i="18"/>
  <c r="K48" i="18"/>
  <c r="L47" i="18"/>
  <c r="K47" i="18"/>
  <c r="L46" i="18"/>
  <c r="K46" i="18"/>
  <c r="L45" i="18"/>
  <c r="K45" i="18"/>
  <c r="L44" i="18"/>
  <c r="K44" i="18"/>
  <c r="L43" i="18"/>
  <c r="K43" i="18"/>
  <c r="L42" i="18"/>
  <c r="K42" i="18"/>
  <c r="L41" i="18"/>
  <c r="K41" i="18"/>
  <c r="L40" i="18"/>
  <c r="K40" i="18"/>
  <c r="L39" i="18"/>
  <c r="K39" i="18"/>
  <c r="L38" i="18"/>
  <c r="K38" i="18"/>
  <c r="L37" i="18"/>
  <c r="K37" i="18"/>
  <c r="L36" i="18"/>
  <c r="K36" i="18"/>
  <c r="L35" i="18"/>
  <c r="K35" i="18"/>
  <c r="L34" i="18"/>
  <c r="K34" i="18"/>
  <c r="L33" i="18"/>
  <c r="K33" i="18"/>
  <c r="L32" i="18"/>
  <c r="K32" i="18"/>
  <c r="L31" i="18"/>
  <c r="K31" i="18"/>
  <c r="L30" i="18"/>
  <c r="K30" i="18"/>
  <c r="L29" i="18"/>
  <c r="K29" i="18"/>
  <c r="L28" i="18"/>
  <c r="K28" i="18"/>
  <c r="L27" i="18"/>
  <c r="K27" i="18"/>
  <c r="L26" i="18"/>
  <c r="K26" i="18"/>
  <c r="L25" i="18"/>
  <c r="K25" i="18"/>
  <c r="L24" i="18"/>
  <c r="K24" i="18"/>
  <c r="L23" i="18"/>
  <c r="K23" i="18"/>
  <c r="L22" i="18"/>
  <c r="K22" i="18"/>
  <c r="L21" i="18"/>
  <c r="K21" i="18"/>
  <c r="L20" i="18"/>
  <c r="K20" i="18"/>
  <c r="L19" i="18"/>
  <c r="K19" i="18"/>
  <c r="L18" i="18"/>
  <c r="K18" i="18"/>
  <c r="L17" i="18"/>
  <c r="K17" i="18"/>
  <c r="L16" i="18"/>
  <c r="K16" i="18"/>
  <c r="L15" i="18"/>
  <c r="K15" i="18"/>
  <c r="L14" i="18"/>
  <c r="K14" i="18"/>
  <c r="L13" i="18"/>
  <c r="K13" i="18"/>
  <c r="L12" i="18"/>
  <c r="K12" i="18"/>
  <c r="L11" i="18"/>
  <c r="K11" i="18"/>
  <c r="L10" i="18"/>
  <c r="K10" i="18"/>
  <c r="L9" i="18"/>
  <c r="K9" i="18"/>
  <c r="L8" i="18"/>
  <c r="K8" i="18"/>
  <c r="L7" i="18"/>
  <c r="K7" i="18"/>
  <c r="L6" i="18"/>
  <c r="K6" i="18"/>
  <c r="L5" i="18"/>
  <c r="K5" i="18"/>
  <c r="L4" i="18"/>
  <c r="K4" i="18"/>
  <c r="L3" i="18"/>
  <c r="K3" i="18"/>
  <c r="L122" i="16"/>
  <c r="K122" i="16"/>
  <c r="L121" i="16"/>
  <c r="K121" i="16"/>
  <c r="L120" i="16"/>
  <c r="K120" i="16"/>
  <c r="L119" i="16"/>
  <c r="K119" i="16"/>
  <c r="L118" i="16"/>
  <c r="K118" i="16"/>
  <c r="L117" i="16"/>
  <c r="K117" i="16"/>
  <c r="L116" i="16"/>
  <c r="K116" i="16"/>
  <c r="L115" i="16"/>
  <c r="K115" i="16"/>
  <c r="L114" i="16"/>
  <c r="K114" i="16"/>
  <c r="L113" i="16"/>
  <c r="K113" i="16"/>
  <c r="L112" i="16"/>
  <c r="K112" i="16"/>
  <c r="L111" i="16"/>
  <c r="K111" i="16"/>
  <c r="L110" i="16"/>
  <c r="K110" i="16"/>
  <c r="L109" i="16"/>
  <c r="K109" i="16"/>
  <c r="L108" i="16"/>
  <c r="K108" i="16"/>
  <c r="L107" i="16"/>
  <c r="K107" i="16"/>
  <c r="L106" i="16"/>
  <c r="K106" i="16"/>
  <c r="L105" i="16"/>
  <c r="K105" i="16"/>
  <c r="L104" i="16"/>
  <c r="K104" i="16"/>
  <c r="L103" i="16"/>
  <c r="K103" i="16"/>
  <c r="L102" i="16"/>
  <c r="K102" i="16"/>
  <c r="L101" i="16"/>
  <c r="K101" i="16"/>
  <c r="L100" i="16"/>
  <c r="K100" i="16"/>
  <c r="L99" i="16"/>
  <c r="K99" i="16"/>
  <c r="L98" i="16"/>
  <c r="K98" i="16"/>
  <c r="L97" i="16"/>
  <c r="K97" i="16"/>
  <c r="L96" i="16"/>
  <c r="K96" i="16"/>
  <c r="L95" i="16"/>
  <c r="K95" i="16"/>
  <c r="L94" i="16"/>
  <c r="K94" i="16"/>
  <c r="L93" i="16"/>
  <c r="K93" i="16"/>
  <c r="L92" i="16"/>
  <c r="K92" i="16"/>
  <c r="L91" i="16"/>
  <c r="K91" i="16"/>
  <c r="L90" i="16"/>
  <c r="K90" i="16"/>
  <c r="L89" i="16"/>
  <c r="K89" i="16"/>
  <c r="L88" i="16"/>
  <c r="K88" i="16"/>
  <c r="L87" i="16"/>
  <c r="K87" i="16"/>
  <c r="L86" i="16"/>
  <c r="K86" i="16"/>
  <c r="L85" i="16"/>
  <c r="K85" i="16"/>
  <c r="L84" i="16"/>
  <c r="K84" i="16"/>
  <c r="L83" i="16"/>
  <c r="K83" i="16"/>
  <c r="L82" i="16"/>
  <c r="K82" i="16"/>
  <c r="L81" i="16"/>
  <c r="K81" i="16"/>
  <c r="L80" i="16"/>
  <c r="K80" i="16"/>
  <c r="L79" i="16"/>
  <c r="K79" i="16"/>
  <c r="L78" i="16"/>
  <c r="K78" i="16"/>
  <c r="L77" i="16"/>
  <c r="K77" i="16"/>
  <c r="L76" i="16"/>
  <c r="K76" i="16"/>
  <c r="L75" i="16"/>
  <c r="K75" i="16"/>
  <c r="L74" i="16"/>
  <c r="K74" i="16"/>
  <c r="L73" i="16"/>
  <c r="K73" i="16"/>
  <c r="L72" i="16"/>
  <c r="K72" i="16"/>
  <c r="L71" i="16"/>
  <c r="K71" i="16"/>
  <c r="L70" i="16"/>
  <c r="K70" i="16"/>
  <c r="L69" i="16"/>
  <c r="K69" i="16"/>
  <c r="L68" i="16"/>
  <c r="K68" i="16"/>
  <c r="L67" i="16"/>
  <c r="K67" i="16"/>
  <c r="L66" i="16"/>
  <c r="K66" i="16"/>
  <c r="L65" i="16"/>
  <c r="K65" i="16"/>
  <c r="L64" i="16"/>
  <c r="K64" i="16"/>
  <c r="L63" i="16"/>
  <c r="K63" i="16"/>
  <c r="L62" i="16"/>
  <c r="K62" i="16"/>
  <c r="L61" i="16"/>
  <c r="K61" i="16"/>
  <c r="L60" i="16"/>
  <c r="K60" i="16"/>
  <c r="L59" i="16"/>
  <c r="K59" i="16"/>
  <c r="L58" i="16"/>
  <c r="K58" i="16"/>
  <c r="L57" i="16"/>
  <c r="K57" i="16"/>
  <c r="L56" i="16"/>
  <c r="K56" i="16"/>
  <c r="L55" i="16"/>
  <c r="K55" i="16"/>
  <c r="L54" i="16"/>
  <c r="K54" i="16"/>
  <c r="L53" i="16"/>
  <c r="K53" i="16"/>
  <c r="L52" i="16"/>
  <c r="K52" i="16"/>
  <c r="L51" i="16"/>
  <c r="K51" i="16"/>
  <c r="L50" i="16"/>
  <c r="K50" i="16"/>
  <c r="L49" i="16"/>
  <c r="K49" i="16"/>
  <c r="L48" i="16"/>
  <c r="K48" i="16"/>
  <c r="L47" i="16"/>
  <c r="K47" i="16"/>
  <c r="L46" i="16"/>
  <c r="K46" i="16"/>
  <c r="L45" i="16"/>
  <c r="K45" i="16"/>
  <c r="L44" i="16"/>
  <c r="K44" i="16"/>
  <c r="L43" i="16"/>
  <c r="K43" i="16"/>
  <c r="L42" i="16"/>
  <c r="K42" i="16"/>
  <c r="L41" i="16"/>
  <c r="K41" i="16"/>
  <c r="L40" i="16"/>
  <c r="K40" i="16"/>
  <c r="L39" i="16"/>
  <c r="K39" i="16"/>
  <c r="L38" i="16"/>
  <c r="K38" i="16"/>
  <c r="L37" i="16"/>
  <c r="K37" i="16"/>
  <c r="L36" i="16"/>
  <c r="K36" i="16"/>
  <c r="L35" i="16"/>
  <c r="K35" i="16"/>
  <c r="L34" i="16"/>
  <c r="K34" i="16"/>
  <c r="L33" i="16"/>
  <c r="K33" i="16"/>
  <c r="L32" i="16"/>
  <c r="K32" i="16"/>
  <c r="L31" i="16"/>
  <c r="K31" i="16"/>
  <c r="L30" i="16"/>
  <c r="K30" i="16"/>
  <c r="L29" i="16"/>
  <c r="K29" i="16"/>
  <c r="L28" i="16"/>
  <c r="K28" i="16"/>
  <c r="L27" i="16"/>
  <c r="K27" i="16"/>
  <c r="L26" i="16"/>
  <c r="K26" i="16"/>
  <c r="L25" i="16"/>
  <c r="K25" i="16"/>
  <c r="L24" i="16"/>
  <c r="K24" i="16"/>
  <c r="L23" i="16"/>
  <c r="K23" i="16"/>
  <c r="L22" i="16"/>
  <c r="K22" i="16"/>
  <c r="L21" i="16"/>
  <c r="K21" i="16"/>
  <c r="L20" i="16"/>
  <c r="K20" i="16"/>
  <c r="L19" i="16"/>
  <c r="K19" i="16"/>
  <c r="L18" i="16"/>
  <c r="K18" i="16"/>
  <c r="L17" i="16"/>
  <c r="K17" i="16"/>
  <c r="L16" i="16"/>
  <c r="K16" i="16"/>
  <c r="L15" i="16"/>
  <c r="K15" i="16"/>
  <c r="L14" i="16"/>
  <c r="K14" i="16"/>
  <c r="L13" i="16"/>
  <c r="K13" i="16"/>
  <c r="L12" i="16"/>
  <c r="K12" i="16"/>
  <c r="L11" i="16"/>
  <c r="K11" i="16"/>
  <c r="L10" i="16"/>
  <c r="K10" i="16"/>
  <c r="L9" i="16"/>
  <c r="K9" i="16"/>
  <c r="L8" i="16"/>
  <c r="K8" i="16"/>
  <c r="L7" i="16"/>
  <c r="K7" i="16"/>
  <c r="L6" i="16"/>
  <c r="K6" i="16"/>
  <c r="L5" i="16"/>
  <c r="K5" i="16"/>
  <c r="L4" i="16"/>
  <c r="K4" i="16"/>
  <c r="L3" i="16"/>
  <c r="K3" i="16"/>
  <c r="K3" i="12"/>
  <c r="L3" i="12"/>
  <c r="K4" i="12"/>
  <c r="L4" i="12"/>
  <c r="K5" i="12"/>
  <c r="L5" i="12"/>
  <c r="K6" i="12"/>
  <c r="L6" i="12"/>
  <c r="K7" i="12"/>
  <c r="L7" i="12"/>
  <c r="K8" i="12"/>
  <c r="L8" i="12"/>
  <c r="K9" i="12"/>
  <c r="L9" i="12"/>
  <c r="K10" i="12"/>
  <c r="L10" i="12"/>
  <c r="K11" i="12"/>
  <c r="L11" i="12"/>
  <c r="K12" i="12"/>
  <c r="L12" i="12"/>
  <c r="K13" i="12"/>
  <c r="L13" i="12"/>
  <c r="K14" i="12"/>
  <c r="L14" i="12"/>
  <c r="K15" i="12"/>
  <c r="L15" i="12"/>
  <c r="K16" i="12"/>
  <c r="L16" i="12"/>
  <c r="K17" i="12"/>
  <c r="L17" i="12"/>
  <c r="K18" i="12"/>
  <c r="L18" i="12"/>
  <c r="K19" i="12"/>
  <c r="L19" i="12"/>
  <c r="K20" i="12"/>
  <c r="L20" i="12"/>
  <c r="K21" i="12"/>
  <c r="L21" i="12"/>
  <c r="K22" i="12"/>
  <c r="L22" i="12"/>
  <c r="K23" i="12"/>
  <c r="L23" i="12"/>
  <c r="K24" i="12"/>
  <c r="L24" i="12"/>
  <c r="K25" i="12"/>
  <c r="L25" i="12"/>
  <c r="K26" i="12"/>
  <c r="L26" i="12"/>
  <c r="K27" i="12"/>
  <c r="L27" i="12"/>
  <c r="K28" i="12"/>
  <c r="L28" i="12"/>
  <c r="K29" i="12"/>
  <c r="L29" i="12"/>
  <c r="K30" i="12"/>
  <c r="L30" i="12"/>
  <c r="K31" i="12"/>
  <c r="L31" i="12"/>
  <c r="K32" i="12"/>
  <c r="L32" i="12"/>
  <c r="K33" i="12"/>
  <c r="L33" i="12"/>
  <c r="K34" i="12"/>
  <c r="L34" i="12"/>
  <c r="K35" i="12"/>
  <c r="L35" i="12"/>
  <c r="K36" i="12"/>
  <c r="L36" i="12"/>
  <c r="K37" i="12"/>
  <c r="L37" i="12"/>
  <c r="K38" i="12"/>
  <c r="L38" i="12"/>
  <c r="K39" i="12"/>
  <c r="L39" i="12"/>
  <c r="K40" i="12"/>
  <c r="L40" i="12"/>
  <c r="K41" i="12"/>
  <c r="L41" i="12"/>
  <c r="K42" i="12"/>
  <c r="L42" i="12"/>
  <c r="K43" i="12"/>
  <c r="L43" i="12"/>
  <c r="K44" i="12"/>
  <c r="L44" i="12"/>
  <c r="K45" i="12"/>
  <c r="L45" i="12"/>
  <c r="K46" i="12"/>
  <c r="L46" i="12"/>
  <c r="K47" i="12"/>
  <c r="L47" i="12"/>
  <c r="K48" i="12"/>
  <c r="L48" i="12"/>
  <c r="K49" i="12"/>
  <c r="L49" i="12"/>
  <c r="K50" i="12"/>
  <c r="L50" i="12"/>
  <c r="K51" i="12"/>
  <c r="L51" i="12"/>
  <c r="K52" i="12"/>
  <c r="L52" i="12"/>
  <c r="K53" i="12"/>
  <c r="L53" i="12"/>
  <c r="K54" i="12"/>
  <c r="L54" i="12"/>
  <c r="K55" i="12"/>
  <c r="L55" i="12"/>
  <c r="K56" i="12"/>
  <c r="L56" i="12"/>
  <c r="K57" i="12"/>
  <c r="L57" i="12"/>
  <c r="K58" i="12"/>
  <c r="L58" i="12"/>
  <c r="K59" i="12"/>
  <c r="L59" i="12"/>
  <c r="K60" i="12"/>
  <c r="L60" i="12"/>
  <c r="K61" i="12"/>
  <c r="L61" i="12"/>
  <c r="K62" i="12"/>
  <c r="L62" i="12"/>
  <c r="K63" i="12"/>
  <c r="L63" i="12"/>
  <c r="K64" i="12"/>
  <c r="L64" i="12"/>
  <c r="K65" i="12"/>
  <c r="L65" i="12"/>
  <c r="K66" i="12"/>
  <c r="L66" i="12"/>
  <c r="K67" i="12"/>
  <c r="L67" i="12"/>
  <c r="K68" i="12"/>
  <c r="L68" i="12"/>
  <c r="K69" i="12"/>
  <c r="L69" i="12"/>
  <c r="K70" i="12"/>
  <c r="L70" i="12"/>
  <c r="K71" i="12"/>
  <c r="L71" i="12"/>
  <c r="K72" i="12"/>
  <c r="L72" i="12"/>
  <c r="K73" i="12"/>
  <c r="L73" i="12"/>
  <c r="K74" i="12"/>
  <c r="L74" i="12"/>
  <c r="K75" i="12"/>
  <c r="L75" i="12"/>
  <c r="K76" i="12"/>
  <c r="L76" i="12"/>
  <c r="K77" i="12"/>
  <c r="L77" i="12"/>
  <c r="K78" i="12"/>
  <c r="L78" i="12"/>
  <c r="K79" i="12"/>
  <c r="L79" i="12"/>
  <c r="K80" i="12"/>
  <c r="L80" i="12"/>
  <c r="K81" i="12"/>
  <c r="L81" i="12"/>
  <c r="K82" i="12"/>
  <c r="L82" i="12"/>
  <c r="K83" i="12"/>
  <c r="L83" i="12"/>
  <c r="K84" i="12"/>
  <c r="L84" i="12"/>
  <c r="K85" i="12"/>
  <c r="L85" i="12"/>
  <c r="K86" i="12"/>
  <c r="L86" i="12"/>
  <c r="K87" i="12"/>
  <c r="L87" i="12"/>
  <c r="K88" i="12"/>
  <c r="L88" i="12"/>
  <c r="K89" i="12"/>
  <c r="L89" i="12"/>
  <c r="K90" i="12"/>
  <c r="L90" i="12"/>
  <c r="K91" i="12"/>
  <c r="L91" i="12"/>
  <c r="K92" i="12"/>
  <c r="L92" i="12"/>
  <c r="K93" i="12"/>
  <c r="L93" i="12"/>
  <c r="K94" i="12"/>
  <c r="L94" i="12"/>
  <c r="K95" i="12"/>
  <c r="L95" i="12"/>
  <c r="K96" i="12"/>
  <c r="L96" i="12"/>
  <c r="K97" i="12"/>
  <c r="L97" i="12"/>
  <c r="K98" i="12"/>
  <c r="L98" i="12"/>
  <c r="K99" i="12"/>
  <c r="L99" i="12"/>
  <c r="K100" i="12"/>
  <c r="L100" i="12"/>
  <c r="K101" i="12"/>
  <c r="L101" i="12"/>
  <c r="K102" i="12"/>
  <c r="L102" i="12"/>
  <c r="K103" i="12"/>
  <c r="L103" i="12"/>
  <c r="K104" i="12"/>
  <c r="L104" i="12"/>
  <c r="K105" i="12"/>
  <c r="L105" i="12"/>
  <c r="K106" i="12"/>
  <c r="L106" i="12"/>
  <c r="K107" i="12"/>
  <c r="L107" i="12"/>
  <c r="K108" i="12"/>
  <c r="L108" i="12"/>
  <c r="K109" i="12"/>
  <c r="L109" i="12"/>
  <c r="K110" i="12"/>
  <c r="L110" i="12"/>
  <c r="K111" i="12"/>
  <c r="L111" i="12"/>
  <c r="K112" i="12"/>
  <c r="L112" i="12"/>
  <c r="K113" i="12"/>
  <c r="L113" i="12"/>
  <c r="K114" i="12"/>
  <c r="L114" i="12"/>
  <c r="K115" i="12"/>
  <c r="L115" i="12"/>
  <c r="K116" i="12"/>
  <c r="L116" i="12"/>
  <c r="K117" i="12"/>
  <c r="L117" i="12"/>
  <c r="K118" i="12"/>
  <c r="L118" i="12"/>
  <c r="K119" i="12"/>
  <c r="L119" i="12"/>
  <c r="K120" i="12"/>
  <c r="L120" i="12"/>
  <c r="K121" i="12"/>
  <c r="L121" i="12"/>
  <c r="K122" i="12"/>
  <c r="L122" i="12"/>
  <c r="L122" i="14"/>
  <c r="K122" i="14"/>
  <c r="L121" i="14"/>
  <c r="K121" i="14"/>
  <c r="L120" i="14"/>
  <c r="K120" i="14"/>
  <c r="L119" i="14"/>
  <c r="K119" i="14"/>
  <c r="L118" i="14"/>
  <c r="K118" i="14"/>
  <c r="L117" i="14"/>
  <c r="K117" i="14"/>
  <c r="L116" i="14"/>
  <c r="K116" i="14"/>
  <c r="L115" i="14"/>
  <c r="K115" i="14"/>
  <c r="L114" i="14"/>
  <c r="K114" i="14"/>
  <c r="L113" i="14"/>
  <c r="K113" i="14"/>
  <c r="L112" i="14"/>
  <c r="K112" i="14"/>
  <c r="L111" i="14"/>
  <c r="K111" i="14"/>
  <c r="L110" i="14"/>
  <c r="K110" i="14"/>
  <c r="L109" i="14"/>
  <c r="K109" i="14"/>
  <c r="L108" i="14"/>
  <c r="K108" i="14"/>
  <c r="L107" i="14"/>
  <c r="K107" i="14"/>
  <c r="L106" i="14"/>
  <c r="K106" i="14"/>
  <c r="L105" i="14"/>
  <c r="K105" i="14"/>
  <c r="L104" i="14"/>
  <c r="K104" i="14"/>
  <c r="L103" i="14"/>
  <c r="K103" i="14"/>
  <c r="L102" i="14"/>
  <c r="K102" i="14"/>
  <c r="L101" i="14"/>
  <c r="K101" i="14"/>
  <c r="L100" i="14"/>
  <c r="K100" i="14"/>
  <c r="L99" i="14"/>
  <c r="K99" i="14"/>
  <c r="L98" i="14"/>
  <c r="K98" i="14"/>
  <c r="L97" i="14"/>
  <c r="K97" i="14"/>
  <c r="L96" i="14"/>
  <c r="K96" i="14"/>
  <c r="L95" i="14"/>
  <c r="K95" i="14"/>
  <c r="L94" i="14"/>
  <c r="K94" i="14"/>
  <c r="L93" i="14"/>
  <c r="K93" i="14"/>
  <c r="L92" i="14"/>
  <c r="K92" i="14"/>
  <c r="L91" i="14"/>
  <c r="K91" i="14"/>
  <c r="L90" i="14"/>
  <c r="K90" i="14"/>
  <c r="L89" i="14"/>
  <c r="K89" i="14"/>
  <c r="L88" i="14"/>
  <c r="K88" i="14"/>
  <c r="L87" i="14"/>
  <c r="K87" i="14"/>
  <c r="L86" i="14"/>
  <c r="K86" i="14"/>
  <c r="L85" i="14"/>
  <c r="K85" i="14"/>
  <c r="L84" i="14"/>
  <c r="K84" i="14"/>
  <c r="L83" i="14"/>
  <c r="K83" i="14"/>
  <c r="L82" i="14"/>
  <c r="K82" i="14"/>
  <c r="L81" i="14"/>
  <c r="K81" i="14"/>
  <c r="L80" i="14"/>
  <c r="K80" i="14"/>
  <c r="L79" i="14"/>
  <c r="K79" i="14"/>
  <c r="L78" i="14"/>
  <c r="K78" i="14"/>
  <c r="L77" i="14"/>
  <c r="K77" i="14"/>
  <c r="L76" i="14"/>
  <c r="K76" i="14"/>
  <c r="L75" i="14"/>
  <c r="K75" i="14"/>
  <c r="L74" i="14"/>
  <c r="K74" i="14"/>
  <c r="L73" i="14"/>
  <c r="K73" i="14"/>
  <c r="L72" i="14"/>
  <c r="K72" i="14"/>
  <c r="L71" i="14"/>
  <c r="K71" i="14"/>
  <c r="L70" i="14"/>
  <c r="K70" i="14"/>
  <c r="L69" i="14"/>
  <c r="K69" i="14"/>
  <c r="L68" i="14"/>
  <c r="K68" i="14"/>
  <c r="L67" i="14"/>
  <c r="K67" i="14"/>
  <c r="L66" i="14"/>
  <c r="K66" i="14"/>
  <c r="L65" i="14"/>
  <c r="K65" i="14"/>
  <c r="L64" i="14"/>
  <c r="K64" i="14"/>
  <c r="L63" i="14"/>
  <c r="K63" i="14"/>
  <c r="L62" i="14"/>
  <c r="K62" i="14"/>
  <c r="L61" i="14"/>
  <c r="K61" i="14"/>
  <c r="L60" i="14"/>
  <c r="K60" i="14"/>
  <c r="L59" i="14"/>
  <c r="K59" i="14"/>
  <c r="L58" i="14"/>
  <c r="K58" i="14"/>
  <c r="L57" i="14"/>
  <c r="K57" i="14"/>
  <c r="L56" i="14"/>
  <c r="K56" i="14"/>
  <c r="L55" i="14"/>
  <c r="K55" i="14"/>
  <c r="L54" i="14"/>
  <c r="K54" i="14"/>
  <c r="L53" i="14"/>
  <c r="K53" i="14"/>
  <c r="L52" i="14"/>
  <c r="K52" i="14"/>
  <c r="L51" i="14"/>
  <c r="K51" i="14"/>
  <c r="L50" i="14"/>
  <c r="K50" i="14"/>
  <c r="L49" i="14"/>
  <c r="K49" i="14"/>
  <c r="L48" i="14"/>
  <c r="K48" i="14"/>
  <c r="L47" i="14"/>
  <c r="K47" i="14"/>
  <c r="L46" i="14"/>
  <c r="K46" i="14"/>
  <c r="L45" i="14"/>
  <c r="K45" i="14"/>
  <c r="L44" i="14"/>
  <c r="K44" i="14"/>
  <c r="L43" i="14"/>
  <c r="K43" i="14"/>
  <c r="L42" i="14"/>
  <c r="K42" i="14"/>
  <c r="L41" i="14"/>
  <c r="K41" i="14"/>
  <c r="L40" i="14"/>
  <c r="K40" i="14"/>
  <c r="L39" i="14"/>
  <c r="K39" i="14"/>
  <c r="L38" i="14"/>
  <c r="K38" i="14"/>
  <c r="L37" i="14"/>
  <c r="K37" i="14"/>
  <c r="L36" i="14"/>
  <c r="K36" i="14"/>
  <c r="L35" i="14"/>
  <c r="K35" i="14"/>
  <c r="L34" i="14"/>
  <c r="K34" i="14"/>
  <c r="L33" i="14"/>
  <c r="K33" i="14"/>
  <c r="L32" i="14"/>
  <c r="K32" i="14"/>
  <c r="L31" i="14"/>
  <c r="K31" i="14"/>
  <c r="L30" i="14"/>
  <c r="K30" i="14"/>
  <c r="L29" i="14"/>
  <c r="K29" i="14"/>
  <c r="L28" i="14"/>
  <c r="K28" i="14"/>
  <c r="L27" i="14"/>
  <c r="K27" i="14"/>
  <c r="L26" i="14"/>
  <c r="K26" i="14"/>
  <c r="L25" i="14"/>
  <c r="K25" i="14"/>
  <c r="L24" i="14"/>
  <c r="K24" i="14"/>
  <c r="L23" i="14"/>
  <c r="K23" i="14"/>
  <c r="L22" i="14"/>
  <c r="K22" i="14"/>
  <c r="L21" i="14"/>
  <c r="K21" i="14"/>
  <c r="L20" i="14"/>
  <c r="K20" i="14"/>
  <c r="L19" i="14"/>
  <c r="K19" i="14"/>
  <c r="L18" i="14"/>
  <c r="K18" i="14"/>
  <c r="L17" i="14"/>
  <c r="K17" i="14"/>
  <c r="L16" i="14"/>
  <c r="K16" i="14"/>
  <c r="L15" i="14"/>
  <c r="K15" i="14"/>
  <c r="L14" i="14"/>
  <c r="K14" i="14"/>
  <c r="L13" i="14"/>
  <c r="K13" i="14"/>
  <c r="L12" i="14"/>
  <c r="K12" i="14"/>
  <c r="L11" i="14"/>
  <c r="K11" i="14"/>
  <c r="L10" i="14"/>
  <c r="K10" i="14"/>
  <c r="L9" i="14"/>
  <c r="K9" i="14"/>
  <c r="L8" i="14"/>
  <c r="K8" i="14"/>
  <c r="L7" i="14"/>
  <c r="K7" i="14"/>
  <c r="L6" i="14"/>
  <c r="K6" i="14"/>
  <c r="L5" i="14"/>
  <c r="K5" i="14"/>
  <c r="L4" i="14"/>
  <c r="K4" i="14"/>
  <c r="L3" i="14"/>
  <c r="K3" i="14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L4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3" i="10"/>
  <c r="C7" i="16"/>
  <c r="C12" i="16"/>
  <c r="C17" i="16"/>
  <c r="C22" i="16"/>
  <c r="C27" i="16"/>
  <c r="C32" i="16"/>
  <c r="C37" i="16"/>
  <c r="C42" i="16"/>
  <c r="C47" i="16"/>
  <c r="C52" i="16"/>
  <c r="C57" i="16"/>
  <c r="C62" i="16"/>
  <c r="C67" i="16"/>
  <c r="C72" i="16"/>
  <c r="C77" i="16"/>
  <c r="C82" i="16"/>
  <c r="C87" i="16"/>
  <c r="C92" i="16"/>
  <c r="C97" i="16"/>
  <c r="C102" i="16"/>
  <c r="C107" i="16"/>
  <c r="C112" i="16"/>
  <c r="C117" i="16"/>
  <c r="C122" i="16"/>
  <c r="C7" i="14"/>
  <c r="C12" i="14"/>
  <c r="C17" i="14"/>
  <c r="C22" i="14"/>
  <c r="C27" i="14"/>
  <c r="C32" i="14"/>
  <c r="C37" i="14"/>
  <c r="C42" i="14"/>
  <c r="C47" i="14"/>
  <c r="C52" i="14"/>
  <c r="C57" i="14"/>
  <c r="C62" i="14"/>
  <c r="C67" i="14"/>
  <c r="C72" i="14"/>
  <c r="C77" i="14"/>
  <c r="C82" i="14"/>
  <c r="C87" i="14"/>
  <c r="C92" i="14"/>
  <c r="C97" i="14"/>
  <c r="C102" i="14"/>
  <c r="C107" i="14"/>
  <c r="C112" i="14"/>
  <c r="C117" i="14"/>
  <c r="C122" i="14"/>
  <c r="W152" i="15"/>
  <c r="U152" i="15"/>
  <c r="S152" i="15"/>
  <c r="T152" i="15" s="1"/>
  <c r="W151" i="15"/>
  <c r="U151" i="15"/>
  <c r="S151" i="15"/>
  <c r="T151" i="15" s="1"/>
  <c r="W150" i="15"/>
  <c r="U150" i="15"/>
  <c r="S150" i="15"/>
  <c r="T150" i="15" s="1"/>
  <c r="W149" i="15"/>
  <c r="U149" i="15"/>
  <c r="S149" i="15"/>
  <c r="T149" i="15" s="1"/>
  <c r="W147" i="15"/>
  <c r="U147" i="15"/>
  <c r="S147" i="15"/>
  <c r="T147" i="15" s="1"/>
  <c r="W146" i="15"/>
  <c r="U146" i="15"/>
  <c r="S146" i="15"/>
  <c r="T146" i="15" s="1"/>
  <c r="W145" i="15"/>
  <c r="U145" i="15"/>
  <c r="S145" i="15"/>
  <c r="T145" i="15" s="1"/>
  <c r="W144" i="15"/>
  <c r="U144" i="15"/>
  <c r="S144" i="15"/>
  <c r="T144" i="15" s="1"/>
  <c r="W142" i="15"/>
  <c r="U142" i="15"/>
  <c r="S142" i="15"/>
  <c r="T142" i="15" s="1"/>
  <c r="W141" i="15"/>
  <c r="U141" i="15"/>
  <c r="S141" i="15"/>
  <c r="T141" i="15" s="1"/>
  <c r="W140" i="15"/>
  <c r="U140" i="15"/>
  <c r="S140" i="15"/>
  <c r="T140" i="15" s="1"/>
  <c r="W139" i="15"/>
  <c r="U139" i="15"/>
  <c r="S139" i="15"/>
  <c r="T139" i="15" s="1"/>
  <c r="W137" i="15"/>
  <c r="U137" i="15"/>
  <c r="S137" i="15"/>
  <c r="T137" i="15" s="1"/>
  <c r="W136" i="15"/>
  <c r="U136" i="15"/>
  <c r="S136" i="15"/>
  <c r="T136" i="15" s="1"/>
  <c r="W135" i="15"/>
  <c r="U135" i="15"/>
  <c r="S135" i="15"/>
  <c r="T135" i="15" s="1"/>
  <c r="W134" i="15"/>
  <c r="U134" i="15"/>
  <c r="S134" i="15"/>
  <c r="T134" i="15" s="1"/>
  <c r="W132" i="15"/>
  <c r="U132" i="15"/>
  <c r="S132" i="15"/>
  <c r="T132" i="15" s="1"/>
  <c r="W131" i="15"/>
  <c r="U131" i="15"/>
  <c r="S131" i="15"/>
  <c r="T131" i="15" s="1"/>
  <c r="W130" i="15"/>
  <c r="U130" i="15"/>
  <c r="S130" i="15"/>
  <c r="T130" i="15" s="1"/>
  <c r="W129" i="15"/>
  <c r="U129" i="15"/>
  <c r="S129" i="15"/>
  <c r="T129" i="15" s="1"/>
  <c r="W127" i="15"/>
  <c r="U127" i="15"/>
  <c r="S127" i="15"/>
  <c r="T127" i="15" s="1"/>
  <c r="W126" i="15"/>
  <c r="U126" i="15"/>
  <c r="S126" i="15"/>
  <c r="T126" i="15" s="1"/>
  <c r="W125" i="15"/>
  <c r="U125" i="15"/>
  <c r="S125" i="15"/>
  <c r="T125" i="15" s="1"/>
  <c r="W124" i="15"/>
  <c r="U124" i="15"/>
  <c r="S124" i="15"/>
  <c r="T124" i="15" s="1"/>
  <c r="W122" i="15"/>
  <c r="U122" i="15"/>
  <c r="S122" i="15"/>
  <c r="T122" i="15" s="1"/>
  <c r="C121" i="16" s="1"/>
  <c r="W121" i="15"/>
  <c r="U121" i="15"/>
  <c r="S121" i="15"/>
  <c r="T121" i="15" s="1"/>
  <c r="C120" i="16" s="1"/>
  <c r="W120" i="15"/>
  <c r="U120" i="15"/>
  <c r="S120" i="15"/>
  <c r="T120" i="15" s="1"/>
  <c r="C119" i="16" s="1"/>
  <c r="W119" i="15"/>
  <c r="U119" i="15"/>
  <c r="S119" i="15"/>
  <c r="T119" i="15" s="1"/>
  <c r="W117" i="15"/>
  <c r="U117" i="15"/>
  <c r="S117" i="15"/>
  <c r="T117" i="15" s="1"/>
  <c r="C116" i="16" s="1"/>
  <c r="W116" i="15"/>
  <c r="U116" i="15"/>
  <c r="S116" i="15"/>
  <c r="T116" i="15" s="1"/>
  <c r="C115" i="16" s="1"/>
  <c r="W115" i="15"/>
  <c r="U115" i="15"/>
  <c r="S115" i="15"/>
  <c r="T115" i="15" s="1"/>
  <c r="C114" i="16" s="1"/>
  <c r="W114" i="15"/>
  <c r="U114" i="15"/>
  <c r="S114" i="15"/>
  <c r="T114" i="15" s="1"/>
  <c r="W112" i="15"/>
  <c r="U112" i="15"/>
  <c r="S112" i="15"/>
  <c r="T112" i="15" s="1"/>
  <c r="C111" i="16" s="1"/>
  <c r="W111" i="15"/>
  <c r="U111" i="15"/>
  <c r="S111" i="15"/>
  <c r="T111" i="15" s="1"/>
  <c r="C110" i="16" s="1"/>
  <c r="W110" i="15"/>
  <c r="U110" i="15"/>
  <c r="S110" i="15"/>
  <c r="T110" i="15" s="1"/>
  <c r="C109" i="16" s="1"/>
  <c r="W109" i="15"/>
  <c r="U109" i="15"/>
  <c r="S109" i="15"/>
  <c r="T109" i="15" s="1"/>
  <c r="W107" i="15"/>
  <c r="U107" i="15"/>
  <c r="S107" i="15"/>
  <c r="T107" i="15" s="1"/>
  <c r="C106" i="16" s="1"/>
  <c r="W106" i="15"/>
  <c r="U106" i="15"/>
  <c r="S106" i="15"/>
  <c r="T106" i="15" s="1"/>
  <c r="C105" i="16" s="1"/>
  <c r="W105" i="15"/>
  <c r="U105" i="15"/>
  <c r="S105" i="15"/>
  <c r="T105" i="15" s="1"/>
  <c r="C104" i="16" s="1"/>
  <c r="W104" i="15"/>
  <c r="U104" i="15"/>
  <c r="S104" i="15"/>
  <c r="T104" i="15" s="1"/>
  <c r="W102" i="15"/>
  <c r="U102" i="15"/>
  <c r="S102" i="15"/>
  <c r="T102" i="15" s="1"/>
  <c r="C101" i="16" s="1"/>
  <c r="W101" i="15"/>
  <c r="U101" i="15"/>
  <c r="S101" i="15"/>
  <c r="T101" i="15" s="1"/>
  <c r="C100" i="16" s="1"/>
  <c r="W100" i="15"/>
  <c r="U100" i="15"/>
  <c r="S100" i="15"/>
  <c r="T100" i="15" s="1"/>
  <c r="C99" i="16" s="1"/>
  <c r="W99" i="15"/>
  <c r="U99" i="15"/>
  <c r="S99" i="15"/>
  <c r="T99" i="15" s="1"/>
  <c r="W97" i="15"/>
  <c r="U97" i="15"/>
  <c r="S97" i="15"/>
  <c r="T97" i="15" s="1"/>
  <c r="C96" i="16" s="1"/>
  <c r="W96" i="15"/>
  <c r="U96" i="15"/>
  <c r="S96" i="15"/>
  <c r="T96" i="15" s="1"/>
  <c r="C95" i="16" s="1"/>
  <c r="W95" i="15"/>
  <c r="U95" i="15"/>
  <c r="S95" i="15"/>
  <c r="T95" i="15" s="1"/>
  <c r="C94" i="16" s="1"/>
  <c r="W94" i="15"/>
  <c r="U94" i="15"/>
  <c r="S94" i="15"/>
  <c r="T94" i="15" s="1"/>
  <c r="W92" i="15"/>
  <c r="U92" i="15"/>
  <c r="S92" i="15"/>
  <c r="T92" i="15" s="1"/>
  <c r="C91" i="16" s="1"/>
  <c r="W91" i="15"/>
  <c r="U91" i="15"/>
  <c r="S91" i="15"/>
  <c r="T91" i="15" s="1"/>
  <c r="C90" i="16" s="1"/>
  <c r="W90" i="15"/>
  <c r="U90" i="15"/>
  <c r="S90" i="15"/>
  <c r="T90" i="15" s="1"/>
  <c r="C89" i="16" s="1"/>
  <c r="W89" i="15"/>
  <c r="U89" i="15"/>
  <c r="S89" i="15"/>
  <c r="T89" i="15" s="1"/>
  <c r="W87" i="15"/>
  <c r="U87" i="15"/>
  <c r="S87" i="15"/>
  <c r="T87" i="15" s="1"/>
  <c r="C86" i="16" s="1"/>
  <c r="W86" i="15"/>
  <c r="U86" i="15"/>
  <c r="S86" i="15"/>
  <c r="T86" i="15" s="1"/>
  <c r="C85" i="16" s="1"/>
  <c r="W85" i="15"/>
  <c r="U85" i="15"/>
  <c r="S85" i="15"/>
  <c r="T85" i="15" s="1"/>
  <c r="C84" i="16" s="1"/>
  <c r="W84" i="15"/>
  <c r="U84" i="15"/>
  <c r="S84" i="15"/>
  <c r="T84" i="15" s="1"/>
  <c r="W82" i="15"/>
  <c r="U82" i="15"/>
  <c r="S82" i="15"/>
  <c r="T82" i="15" s="1"/>
  <c r="C81" i="16" s="1"/>
  <c r="W81" i="15"/>
  <c r="U81" i="15"/>
  <c r="S81" i="15"/>
  <c r="T81" i="15" s="1"/>
  <c r="C80" i="16" s="1"/>
  <c r="W80" i="15"/>
  <c r="U80" i="15"/>
  <c r="S80" i="15"/>
  <c r="T80" i="15" s="1"/>
  <c r="C79" i="16" s="1"/>
  <c r="W79" i="15"/>
  <c r="U79" i="15"/>
  <c r="S79" i="15"/>
  <c r="T79" i="15" s="1"/>
  <c r="W77" i="15"/>
  <c r="U77" i="15"/>
  <c r="S77" i="15"/>
  <c r="T77" i="15" s="1"/>
  <c r="C76" i="16" s="1"/>
  <c r="W76" i="15"/>
  <c r="U76" i="15"/>
  <c r="S76" i="15"/>
  <c r="T76" i="15" s="1"/>
  <c r="C75" i="16" s="1"/>
  <c r="W75" i="15"/>
  <c r="U75" i="15"/>
  <c r="S75" i="15"/>
  <c r="T75" i="15" s="1"/>
  <c r="C74" i="16" s="1"/>
  <c r="W74" i="15"/>
  <c r="U74" i="15"/>
  <c r="S74" i="15"/>
  <c r="T74" i="15" s="1"/>
  <c r="W72" i="15"/>
  <c r="U72" i="15"/>
  <c r="S72" i="15"/>
  <c r="T72" i="15" s="1"/>
  <c r="C71" i="16" s="1"/>
  <c r="W71" i="15"/>
  <c r="U71" i="15"/>
  <c r="S71" i="15"/>
  <c r="T71" i="15" s="1"/>
  <c r="C70" i="16" s="1"/>
  <c r="W70" i="15"/>
  <c r="U70" i="15"/>
  <c r="S70" i="15"/>
  <c r="T70" i="15" s="1"/>
  <c r="C69" i="16" s="1"/>
  <c r="W69" i="15"/>
  <c r="U69" i="15"/>
  <c r="S69" i="15"/>
  <c r="T69" i="15" s="1"/>
  <c r="W67" i="15"/>
  <c r="U67" i="15"/>
  <c r="S67" i="15"/>
  <c r="T67" i="15" s="1"/>
  <c r="C66" i="16" s="1"/>
  <c r="W66" i="15"/>
  <c r="U66" i="15"/>
  <c r="S66" i="15"/>
  <c r="T66" i="15" s="1"/>
  <c r="C65" i="16" s="1"/>
  <c r="W65" i="15"/>
  <c r="U65" i="15"/>
  <c r="S65" i="15"/>
  <c r="T65" i="15" s="1"/>
  <c r="C64" i="16" s="1"/>
  <c r="W64" i="15"/>
  <c r="U64" i="15"/>
  <c r="S64" i="15"/>
  <c r="T64" i="15" s="1"/>
  <c r="W62" i="15"/>
  <c r="U62" i="15"/>
  <c r="S62" i="15"/>
  <c r="T62" i="15" s="1"/>
  <c r="C61" i="16" s="1"/>
  <c r="W61" i="15"/>
  <c r="U61" i="15"/>
  <c r="S61" i="15"/>
  <c r="T61" i="15" s="1"/>
  <c r="C60" i="16" s="1"/>
  <c r="W60" i="15"/>
  <c r="U60" i="15"/>
  <c r="S60" i="15"/>
  <c r="T60" i="15" s="1"/>
  <c r="C59" i="16" s="1"/>
  <c r="W59" i="15"/>
  <c r="U59" i="15"/>
  <c r="S59" i="15"/>
  <c r="T59" i="15" s="1"/>
  <c r="W57" i="15"/>
  <c r="U57" i="15"/>
  <c r="S57" i="15"/>
  <c r="T57" i="15" s="1"/>
  <c r="C56" i="16" s="1"/>
  <c r="W56" i="15"/>
  <c r="U56" i="15"/>
  <c r="S56" i="15"/>
  <c r="T56" i="15" s="1"/>
  <c r="C55" i="16" s="1"/>
  <c r="W55" i="15"/>
  <c r="U55" i="15"/>
  <c r="S55" i="15"/>
  <c r="T55" i="15" s="1"/>
  <c r="C54" i="16" s="1"/>
  <c r="W54" i="15"/>
  <c r="U54" i="15"/>
  <c r="S54" i="15"/>
  <c r="T54" i="15" s="1"/>
  <c r="W52" i="15"/>
  <c r="U52" i="15"/>
  <c r="S52" i="15"/>
  <c r="T52" i="15" s="1"/>
  <c r="C51" i="16" s="1"/>
  <c r="W51" i="15"/>
  <c r="U51" i="15"/>
  <c r="S51" i="15"/>
  <c r="T51" i="15" s="1"/>
  <c r="C50" i="16" s="1"/>
  <c r="W50" i="15"/>
  <c r="U50" i="15"/>
  <c r="S50" i="15"/>
  <c r="T50" i="15" s="1"/>
  <c r="C49" i="16" s="1"/>
  <c r="W49" i="15"/>
  <c r="U49" i="15"/>
  <c r="S49" i="15"/>
  <c r="T49" i="15" s="1"/>
  <c r="W47" i="15"/>
  <c r="U47" i="15"/>
  <c r="S47" i="15"/>
  <c r="T47" i="15" s="1"/>
  <c r="C46" i="16" s="1"/>
  <c r="W46" i="15"/>
  <c r="U46" i="15"/>
  <c r="S46" i="15"/>
  <c r="T46" i="15" s="1"/>
  <c r="C45" i="16" s="1"/>
  <c r="W45" i="15"/>
  <c r="U45" i="15"/>
  <c r="S45" i="15"/>
  <c r="T45" i="15" s="1"/>
  <c r="C44" i="16" s="1"/>
  <c r="W44" i="15"/>
  <c r="U44" i="15"/>
  <c r="S44" i="15"/>
  <c r="T44" i="15" s="1"/>
  <c r="W42" i="15"/>
  <c r="U42" i="15"/>
  <c r="S42" i="15"/>
  <c r="T42" i="15" s="1"/>
  <c r="C41" i="16" s="1"/>
  <c r="W41" i="15"/>
  <c r="U41" i="15"/>
  <c r="S41" i="15"/>
  <c r="T41" i="15" s="1"/>
  <c r="C40" i="16" s="1"/>
  <c r="W40" i="15"/>
  <c r="U40" i="15"/>
  <c r="S40" i="15"/>
  <c r="T40" i="15" s="1"/>
  <c r="C39" i="16" s="1"/>
  <c r="W39" i="15"/>
  <c r="U39" i="15"/>
  <c r="S39" i="15"/>
  <c r="T39" i="15" s="1"/>
  <c r="W37" i="15"/>
  <c r="U37" i="15"/>
  <c r="S37" i="15"/>
  <c r="T37" i="15" s="1"/>
  <c r="C36" i="16" s="1"/>
  <c r="W36" i="15"/>
  <c r="U36" i="15"/>
  <c r="S36" i="15"/>
  <c r="T36" i="15" s="1"/>
  <c r="C35" i="16" s="1"/>
  <c r="W35" i="15"/>
  <c r="U35" i="15"/>
  <c r="S35" i="15"/>
  <c r="T35" i="15" s="1"/>
  <c r="C34" i="16" s="1"/>
  <c r="W34" i="15"/>
  <c r="U34" i="15"/>
  <c r="S34" i="15"/>
  <c r="T34" i="15" s="1"/>
  <c r="W32" i="15"/>
  <c r="U32" i="15"/>
  <c r="S32" i="15"/>
  <c r="T32" i="15" s="1"/>
  <c r="C31" i="16" s="1"/>
  <c r="W31" i="15"/>
  <c r="U31" i="15"/>
  <c r="S31" i="15"/>
  <c r="T31" i="15" s="1"/>
  <c r="C30" i="16" s="1"/>
  <c r="W30" i="15"/>
  <c r="U30" i="15"/>
  <c r="S30" i="15"/>
  <c r="T30" i="15" s="1"/>
  <c r="C29" i="16" s="1"/>
  <c r="W29" i="15"/>
  <c r="U29" i="15"/>
  <c r="S29" i="15"/>
  <c r="T29" i="15" s="1"/>
  <c r="W27" i="15"/>
  <c r="U27" i="15"/>
  <c r="S27" i="15"/>
  <c r="T27" i="15" s="1"/>
  <c r="C26" i="16" s="1"/>
  <c r="W26" i="15"/>
  <c r="U26" i="15"/>
  <c r="S26" i="15"/>
  <c r="T26" i="15" s="1"/>
  <c r="C25" i="16" s="1"/>
  <c r="W25" i="15"/>
  <c r="U25" i="15"/>
  <c r="S25" i="15"/>
  <c r="T25" i="15" s="1"/>
  <c r="C24" i="16" s="1"/>
  <c r="W24" i="15"/>
  <c r="U24" i="15"/>
  <c r="S24" i="15"/>
  <c r="T24" i="15" s="1"/>
  <c r="W22" i="15"/>
  <c r="U22" i="15"/>
  <c r="S22" i="15"/>
  <c r="T22" i="15" s="1"/>
  <c r="C21" i="16" s="1"/>
  <c r="W21" i="15"/>
  <c r="U21" i="15"/>
  <c r="S21" i="15"/>
  <c r="T21" i="15" s="1"/>
  <c r="C20" i="16" s="1"/>
  <c r="W20" i="15"/>
  <c r="U20" i="15"/>
  <c r="S20" i="15"/>
  <c r="T20" i="15" s="1"/>
  <c r="C19" i="16" s="1"/>
  <c r="W19" i="15"/>
  <c r="U19" i="15"/>
  <c r="S19" i="15"/>
  <c r="T19" i="15" s="1"/>
  <c r="W17" i="15"/>
  <c r="U17" i="15"/>
  <c r="S17" i="15"/>
  <c r="T17" i="15" s="1"/>
  <c r="C16" i="16" s="1"/>
  <c r="W16" i="15"/>
  <c r="U16" i="15"/>
  <c r="S16" i="15"/>
  <c r="T16" i="15" s="1"/>
  <c r="C15" i="16" s="1"/>
  <c r="W15" i="15"/>
  <c r="U15" i="15"/>
  <c r="S15" i="15"/>
  <c r="T15" i="15" s="1"/>
  <c r="C14" i="16" s="1"/>
  <c r="W14" i="15"/>
  <c r="U14" i="15"/>
  <c r="S14" i="15"/>
  <c r="T14" i="15" s="1"/>
  <c r="W12" i="15"/>
  <c r="U12" i="15"/>
  <c r="S12" i="15"/>
  <c r="T12" i="15" s="1"/>
  <c r="C11" i="16" s="1"/>
  <c r="W11" i="15"/>
  <c r="U11" i="15"/>
  <c r="S11" i="15"/>
  <c r="T11" i="15" s="1"/>
  <c r="C10" i="16" s="1"/>
  <c r="W10" i="15"/>
  <c r="U10" i="15"/>
  <c r="S10" i="15"/>
  <c r="T10" i="15" s="1"/>
  <c r="C9" i="16" s="1"/>
  <c r="W9" i="15"/>
  <c r="U9" i="15"/>
  <c r="S9" i="15"/>
  <c r="T9" i="15" s="1"/>
  <c r="W7" i="15"/>
  <c r="U7" i="15"/>
  <c r="S7" i="15"/>
  <c r="T7" i="15" s="1"/>
  <c r="C6" i="16" s="1"/>
  <c r="W6" i="15"/>
  <c r="U6" i="15"/>
  <c r="S6" i="15"/>
  <c r="T6" i="15" s="1"/>
  <c r="C5" i="16" s="1"/>
  <c r="W5" i="15"/>
  <c r="U5" i="15"/>
  <c r="S5" i="15"/>
  <c r="T5" i="15" s="1"/>
  <c r="C4" i="16" s="1"/>
  <c r="W4" i="15"/>
  <c r="U4" i="15"/>
  <c r="S4" i="15"/>
  <c r="T4" i="15" s="1"/>
  <c r="C7" i="12"/>
  <c r="C12" i="12"/>
  <c r="C17" i="12"/>
  <c r="C22" i="12"/>
  <c r="C27" i="12"/>
  <c r="C32" i="12"/>
  <c r="C37" i="12"/>
  <c r="C42" i="12"/>
  <c r="C47" i="12"/>
  <c r="C52" i="12"/>
  <c r="C57" i="12"/>
  <c r="C62" i="12"/>
  <c r="C67" i="12"/>
  <c r="C72" i="12"/>
  <c r="C77" i="12"/>
  <c r="C82" i="12"/>
  <c r="C87" i="12"/>
  <c r="C92" i="12"/>
  <c r="C97" i="12"/>
  <c r="C102" i="12"/>
  <c r="C107" i="12"/>
  <c r="C112" i="12"/>
  <c r="C117" i="12"/>
  <c r="C122" i="12"/>
  <c r="C7" i="10"/>
  <c r="C12" i="10"/>
  <c r="C17" i="10"/>
  <c r="C22" i="10"/>
  <c r="C27" i="10"/>
  <c r="C32" i="10"/>
  <c r="C37" i="10"/>
  <c r="C42" i="10"/>
  <c r="C47" i="10"/>
  <c r="C52" i="10"/>
  <c r="C57" i="10"/>
  <c r="C62" i="10"/>
  <c r="C67" i="10"/>
  <c r="C72" i="10"/>
  <c r="C77" i="10"/>
  <c r="C82" i="10"/>
  <c r="C87" i="10"/>
  <c r="C92" i="10"/>
  <c r="C97" i="10"/>
  <c r="C102" i="10"/>
  <c r="C107" i="10"/>
  <c r="C112" i="10"/>
  <c r="C117" i="10"/>
  <c r="C122" i="10"/>
  <c r="B7" i="14"/>
  <c r="B12" i="14"/>
  <c r="B17" i="14"/>
  <c r="B22" i="14"/>
  <c r="B27" i="14"/>
  <c r="B32" i="14"/>
  <c r="B37" i="14"/>
  <c r="B42" i="14"/>
  <c r="B47" i="14"/>
  <c r="B52" i="14"/>
  <c r="B57" i="14"/>
  <c r="B62" i="14"/>
  <c r="B67" i="14"/>
  <c r="B72" i="14"/>
  <c r="B77" i="14"/>
  <c r="B82" i="14"/>
  <c r="B87" i="14"/>
  <c r="B92" i="14"/>
  <c r="B97" i="14"/>
  <c r="B102" i="14"/>
  <c r="B107" i="14"/>
  <c r="B112" i="14"/>
  <c r="B117" i="14"/>
  <c r="B122" i="14"/>
  <c r="W152" i="13"/>
  <c r="U152" i="13"/>
  <c r="S152" i="13"/>
  <c r="T152" i="13" s="1"/>
  <c r="W151" i="13"/>
  <c r="U151" i="13"/>
  <c r="S151" i="13"/>
  <c r="T151" i="13" s="1"/>
  <c r="W150" i="13"/>
  <c r="U150" i="13"/>
  <c r="S150" i="13"/>
  <c r="T150" i="13" s="1"/>
  <c r="W149" i="13"/>
  <c r="U149" i="13"/>
  <c r="S149" i="13"/>
  <c r="T149" i="13" s="1"/>
  <c r="W147" i="13"/>
  <c r="U147" i="13"/>
  <c r="S147" i="13"/>
  <c r="T147" i="13" s="1"/>
  <c r="W146" i="13"/>
  <c r="U146" i="13"/>
  <c r="S146" i="13"/>
  <c r="T146" i="13" s="1"/>
  <c r="W145" i="13"/>
  <c r="U145" i="13"/>
  <c r="S145" i="13"/>
  <c r="T145" i="13" s="1"/>
  <c r="W144" i="13"/>
  <c r="U144" i="13"/>
  <c r="S144" i="13"/>
  <c r="T144" i="13" s="1"/>
  <c r="W142" i="13"/>
  <c r="U142" i="13"/>
  <c r="S142" i="13"/>
  <c r="T142" i="13" s="1"/>
  <c r="W141" i="13"/>
  <c r="U141" i="13"/>
  <c r="S141" i="13"/>
  <c r="T141" i="13" s="1"/>
  <c r="W140" i="13"/>
  <c r="U140" i="13"/>
  <c r="S140" i="13"/>
  <c r="T140" i="13" s="1"/>
  <c r="W139" i="13"/>
  <c r="U139" i="13"/>
  <c r="S139" i="13"/>
  <c r="T139" i="13" s="1"/>
  <c r="W137" i="13"/>
  <c r="U137" i="13"/>
  <c r="S137" i="13"/>
  <c r="T137" i="13" s="1"/>
  <c r="W136" i="13"/>
  <c r="U136" i="13"/>
  <c r="S136" i="13"/>
  <c r="T136" i="13" s="1"/>
  <c r="W135" i="13"/>
  <c r="U135" i="13"/>
  <c r="S135" i="13"/>
  <c r="T135" i="13" s="1"/>
  <c r="W134" i="13"/>
  <c r="U134" i="13"/>
  <c r="S134" i="13"/>
  <c r="T134" i="13" s="1"/>
  <c r="W132" i="13"/>
  <c r="U132" i="13"/>
  <c r="S132" i="13"/>
  <c r="T132" i="13" s="1"/>
  <c r="W131" i="13"/>
  <c r="U131" i="13"/>
  <c r="S131" i="13"/>
  <c r="T131" i="13" s="1"/>
  <c r="W130" i="13"/>
  <c r="U130" i="13"/>
  <c r="S130" i="13"/>
  <c r="T130" i="13" s="1"/>
  <c r="W129" i="13"/>
  <c r="U129" i="13"/>
  <c r="S129" i="13"/>
  <c r="T129" i="13" s="1"/>
  <c r="W127" i="13"/>
  <c r="U127" i="13"/>
  <c r="S127" i="13"/>
  <c r="T127" i="13" s="1"/>
  <c r="W126" i="13"/>
  <c r="U126" i="13"/>
  <c r="S126" i="13"/>
  <c r="T126" i="13" s="1"/>
  <c r="W125" i="13"/>
  <c r="U125" i="13"/>
  <c r="S125" i="13"/>
  <c r="T125" i="13" s="1"/>
  <c r="W124" i="13"/>
  <c r="U124" i="13"/>
  <c r="S124" i="13"/>
  <c r="T124" i="13" s="1"/>
  <c r="W122" i="13"/>
  <c r="B121" i="14" s="1"/>
  <c r="U122" i="13"/>
  <c r="S122" i="13"/>
  <c r="T122" i="13" s="1"/>
  <c r="C121" i="14" s="1"/>
  <c r="W121" i="13"/>
  <c r="B120" i="14" s="1"/>
  <c r="U121" i="13"/>
  <c r="S121" i="13"/>
  <c r="T121" i="13" s="1"/>
  <c r="C120" i="14" s="1"/>
  <c r="W120" i="13"/>
  <c r="B119" i="14" s="1"/>
  <c r="U120" i="13"/>
  <c r="S120" i="13"/>
  <c r="T120" i="13" s="1"/>
  <c r="C119" i="14" s="1"/>
  <c r="W119" i="13"/>
  <c r="B118" i="14" s="1"/>
  <c r="U119" i="13"/>
  <c r="S119" i="13"/>
  <c r="T119" i="13" s="1"/>
  <c r="C118" i="14" s="1"/>
  <c r="W117" i="13"/>
  <c r="B116" i="14" s="1"/>
  <c r="U117" i="13"/>
  <c r="S117" i="13"/>
  <c r="T117" i="13" s="1"/>
  <c r="C116" i="14" s="1"/>
  <c r="W116" i="13"/>
  <c r="B115" i="14" s="1"/>
  <c r="U116" i="13"/>
  <c r="S116" i="13"/>
  <c r="T116" i="13" s="1"/>
  <c r="C115" i="14" s="1"/>
  <c r="W115" i="13"/>
  <c r="B114" i="14" s="1"/>
  <c r="U115" i="13"/>
  <c r="S115" i="13"/>
  <c r="T115" i="13" s="1"/>
  <c r="C114" i="14" s="1"/>
  <c r="W114" i="13"/>
  <c r="B113" i="14" s="1"/>
  <c r="U114" i="13"/>
  <c r="S114" i="13"/>
  <c r="T114" i="13" s="1"/>
  <c r="W112" i="13"/>
  <c r="B111" i="14" s="1"/>
  <c r="U112" i="13"/>
  <c r="S112" i="13"/>
  <c r="T112" i="13" s="1"/>
  <c r="C111" i="14" s="1"/>
  <c r="W111" i="13"/>
  <c r="B110" i="14" s="1"/>
  <c r="U111" i="13"/>
  <c r="S111" i="13"/>
  <c r="T111" i="13" s="1"/>
  <c r="C110" i="14" s="1"/>
  <c r="W110" i="13"/>
  <c r="B109" i="14" s="1"/>
  <c r="U110" i="13"/>
  <c r="S110" i="13"/>
  <c r="T110" i="13" s="1"/>
  <c r="C109" i="14" s="1"/>
  <c r="W109" i="13"/>
  <c r="B108" i="14" s="1"/>
  <c r="U109" i="13"/>
  <c r="S109" i="13"/>
  <c r="T109" i="13" s="1"/>
  <c r="W107" i="13"/>
  <c r="B106" i="14" s="1"/>
  <c r="U107" i="13"/>
  <c r="S107" i="13"/>
  <c r="T107" i="13" s="1"/>
  <c r="C106" i="14" s="1"/>
  <c r="W106" i="13"/>
  <c r="B105" i="14" s="1"/>
  <c r="U106" i="13"/>
  <c r="S106" i="13"/>
  <c r="T106" i="13" s="1"/>
  <c r="C105" i="14" s="1"/>
  <c r="W105" i="13"/>
  <c r="B104" i="14" s="1"/>
  <c r="U105" i="13"/>
  <c r="S105" i="13"/>
  <c r="T105" i="13" s="1"/>
  <c r="C104" i="14" s="1"/>
  <c r="W104" i="13"/>
  <c r="B103" i="14" s="1"/>
  <c r="U104" i="13"/>
  <c r="S104" i="13"/>
  <c r="T104" i="13" s="1"/>
  <c r="W102" i="13"/>
  <c r="B101" i="14" s="1"/>
  <c r="U102" i="13"/>
  <c r="S102" i="13"/>
  <c r="T102" i="13" s="1"/>
  <c r="C101" i="14" s="1"/>
  <c r="W101" i="13"/>
  <c r="B100" i="14" s="1"/>
  <c r="U101" i="13"/>
  <c r="S101" i="13"/>
  <c r="T101" i="13" s="1"/>
  <c r="C100" i="14" s="1"/>
  <c r="W100" i="13"/>
  <c r="B99" i="14" s="1"/>
  <c r="U100" i="13"/>
  <c r="S100" i="13"/>
  <c r="T100" i="13" s="1"/>
  <c r="C99" i="14" s="1"/>
  <c r="W99" i="13"/>
  <c r="B98" i="14" s="1"/>
  <c r="U99" i="13"/>
  <c r="S99" i="13"/>
  <c r="T99" i="13" s="1"/>
  <c r="W97" i="13"/>
  <c r="B96" i="14" s="1"/>
  <c r="U97" i="13"/>
  <c r="S97" i="13"/>
  <c r="T97" i="13" s="1"/>
  <c r="C96" i="14" s="1"/>
  <c r="W96" i="13"/>
  <c r="B95" i="14" s="1"/>
  <c r="U96" i="13"/>
  <c r="S96" i="13"/>
  <c r="T96" i="13" s="1"/>
  <c r="C95" i="14" s="1"/>
  <c r="W95" i="13"/>
  <c r="B94" i="14" s="1"/>
  <c r="U95" i="13"/>
  <c r="S95" i="13"/>
  <c r="T95" i="13" s="1"/>
  <c r="C94" i="14" s="1"/>
  <c r="W94" i="13"/>
  <c r="B93" i="14" s="1"/>
  <c r="U94" i="13"/>
  <c r="S94" i="13"/>
  <c r="T94" i="13" s="1"/>
  <c r="W92" i="13"/>
  <c r="B91" i="14" s="1"/>
  <c r="U92" i="13"/>
  <c r="S92" i="13"/>
  <c r="T92" i="13" s="1"/>
  <c r="C91" i="14" s="1"/>
  <c r="W91" i="13"/>
  <c r="B90" i="14" s="1"/>
  <c r="U91" i="13"/>
  <c r="S91" i="13"/>
  <c r="T91" i="13" s="1"/>
  <c r="C90" i="14" s="1"/>
  <c r="W90" i="13"/>
  <c r="B89" i="14" s="1"/>
  <c r="U90" i="13"/>
  <c r="S90" i="13"/>
  <c r="T90" i="13" s="1"/>
  <c r="C89" i="14" s="1"/>
  <c r="W89" i="13"/>
  <c r="B88" i="14" s="1"/>
  <c r="U89" i="13"/>
  <c r="S89" i="13"/>
  <c r="T89" i="13" s="1"/>
  <c r="W87" i="13"/>
  <c r="B86" i="14" s="1"/>
  <c r="U87" i="13"/>
  <c r="S87" i="13"/>
  <c r="T87" i="13" s="1"/>
  <c r="C86" i="14" s="1"/>
  <c r="W86" i="13"/>
  <c r="B85" i="14" s="1"/>
  <c r="U86" i="13"/>
  <c r="S86" i="13"/>
  <c r="T86" i="13" s="1"/>
  <c r="C85" i="14" s="1"/>
  <c r="W85" i="13"/>
  <c r="B84" i="14" s="1"/>
  <c r="U85" i="13"/>
  <c r="S85" i="13"/>
  <c r="T85" i="13" s="1"/>
  <c r="C84" i="14" s="1"/>
  <c r="W84" i="13"/>
  <c r="B83" i="14" s="1"/>
  <c r="U84" i="13"/>
  <c r="S84" i="13"/>
  <c r="T84" i="13" s="1"/>
  <c r="W82" i="13"/>
  <c r="B81" i="14" s="1"/>
  <c r="U82" i="13"/>
  <c r="S82" i="13"/>
  <c r="T82" i="13" s="1"/>
  <c r="C81" i="14" s="1"/>
  <c r="W81" i="13"/>
  <c r="B80" i="14" s="1"/>
  <c r="U81" i="13"/>
  <c r="S81" i="13"/>
  <c r="T81" i="13" s="1"/>
  <c r="C80" i="14" s="1"/>
  <c r="W80" i="13"/>
  <c r="B79" i="14" s="1"/>
  <c r="U80" i="13"/>
  <c r="S80" i="13"/>
  <c r="T80" i="13" s="1"/>
  <c r="C79" i="14" s="1"/>
  <c r="W79" i="13"/>
  <c r="B78" i="14" s="1"/>
  <c r="U79" i="13"/>
  <c r="S79" i="13"/>
  <c r="T79" i="13" s="1"/>
  <c r="W77" i="13"/>
  <c r="B76" i="14" s="1"/>
  <c r="U77" i="13"/>
  <c r="S77" i="13"/>
  <c r="T77" i="13" s="1"/>
  <c r="C76" i="14" s="1"/>
  <c r="W76" i="13"/>
  <c r="B75" i="14" s="1"/>
  <c r="U76" i="13"/>
  <c r="S76" i="13"/>
  <c r="T76" i="13" s="1"/>
  <c r="C75" i="14" s="1"/>
  <c r="W75" i="13"/>
  <c r="B74" i="14" s="1"/>
  <c r="U75" i="13"/>
  <c r="S75" i="13"/>
  <c r="T75" i="13" s="1"/>
  <c r="C74" i="14" s="1"/>
  <c r="W74" i="13"/>
  <c r="B73" i="14" s="1"/>
  <c r="U74" i="13"/>
  <c r="S74" i="13"/>
  <c r="T74" i="13" s="1"/>
  <c r="W72" i="13"/>
  <c r="B71" i="14" s="1"/>
  <c r="U72" i="13"/>
  <c r="S72" i="13"/>
  <c r="T72" i="13" s="1"/>
  <c r="C71" i="14" s="1"/>
  <c r="W71" i="13"/>
  <c r="B70" i="14" s="1"/>
  <c r="U71" i="13"/>
  <c r="S71" i="13"/>
  <c r="T71" i="13" s="1"/>
  <c r="C70" i="14" s="1"/>
  <c r="W70" i="13"/>
  <c r="B69" i="14" s="1"/>
  <c r="U70" i="13"/>
  <c r="S70" i="13"/>
  <c r="T70" i="13" s="1"/>
  <c r="C69" i="14" s="1"/>
  <c r="W69" i="13"/>
  <c r="B68" i="14" s="1"/>
  <c r="U69" i="13"/>
  <c r="S69" i="13"/>
  <c r="T69" i="13" s="1"/>
  <c r="W67" i="13"/>
  <c r="B66" i="14" s="1"/>
  <c r="U67" i="13"/>
  <c r="S67" i="13"/>
  <c r="T67" i="13" s="1"/>
  <c r="C66" i="14" s="1"/>
  <c r="W66" i="13"/>
  <c r="B65" i="14" s="1"/>
  <c r="U66" i="13"/>
  <c r="S66" i="13"/>
  <c r="T66" i="13" s="1"/>
  <c r="C65" i="14" s="1"/>
  <c r="W65" i="13"/>
  <c r="B64" i="14" s="1"/>
  <c r="U65" i="13"/>
  <c r="S65" i="13"/>
  <c r="T65" i="13" s="1"/>
  <c r="C64" i="14" s="1"/>
  <c r="W64" i="13"/>
  <c r="B63" i="14" s="1"/>
  <c r="U64" i="13"/>
  <c r="S64" i="13"/>
  <c r="T64" i="13" s="1"/>
  <c r="W62" i="13"/>
  <c r="B61" i="14" s="1"/>
  <c r="U62" i="13"/>
  <c r="S62" i="13"/>
  <c r="T62" i="13" s="1"/>
  <c r="C61" i="14" s="1"/>
  <c r="W61" i="13"/>
  <c r="B60" i="14" s="1"/>
  <c r="U61" i="13"/>
  <c r="S61" i="13"/>
  <c r="T61" i="13" s="1"/>
  <c r="C60" i="14" s="1"/>
  <c r="W60" i="13"/>
  <c r="B59" i="14" s="1"/>
  <c r="U60" i="13"/>
  <c r="S60" i="13"/>
  <c r="T60" i="13" s="1"/>
  <c r="C59" i="14" s="1"/>
  <c r="W59" i="13"/>
  <c r="B58" i="14" s="1"/>
  <c r="U59" i="13"/>
  <c r="S59" i="13"/>
  <c r="T59" i="13" s="1"/>
  <c r="W57" i="13"/>
  <c r="B56" i="14" s="1"/>
  <c r="U57" i="13"/>
  <c r="S57" i="13"/>
  <c r="T57" i="13" s="1"/>
  <c r="C56" i="14" s="1"/>
  <c r="W56" i="13"/>
  <c r="B55" i="14" s="1"/>
  <c r="U56" i="13"/>
  <c r="S56" i="13"/>
  <c r="T56" i="13" s="1"/>
  <c r="C55" i="14" s="1"/>
  <c r="W55" i="13"/>
  <c r="B54" i="14" s="1"/>
  <c r="U55" i="13"/>
  <c r="S55" i="13"/>
  <c r="T55" i="13" s="1"/>
  <c r="C54" i="14" s="1"/>
  <c r="W54" i="13"/>
  <c r="B53" i="14" s="1"/>
  <c r="U54" i="13"/>
  <c r="S54" i="13"/>
  <c r="T54" i="13" s="1"/>
  <c r="W52" i="13"/>
  <c r="B51" i="14" s="1"/>
  <c r="U52" i="13"/>
  <c r="S52" i="13"/>
  <c r="T52" i="13" s="1"/>
  <c r="C51" i="14" s="1"/>
  <c r="W51" i="13"/>
  <c r="B50" i="14" s="1"/>
  <c r="U51" i="13"/>
  <c r="S51" i="13"/>
  <c r="T51" i="13" s="1"/>
  <c r="C50" i="14" s="1"/>
  <c r="W50" i="13"/>
  <c r="B49" i="14" s="1"/>
  <c r="U50" i="13"/>
  <c r="S50" i="13"/>
  <c r="T50" i="13" s="1"/>
  <c r="C49" i="14" s="1"/>
  <c r="W49" i="13"/>
  <c r="B48" i="14" s="1"/>
  <c r="U49" i="13"/>
  <c r="S49" i="13"/>
  <c r="T49" i="13" s="1"/>
  <c r="W47" i="13"/>
  <c r="B46" i="14" s="1"/>
  <c r="U47" i="13"/>
  <c r="S47" i="13"/>
  <c r="T47" i="13" s="1"/>
  <c r="C46" i="14" s="1"/>
  <c r="W46" i="13"/>
  <c r="B45" i="14" s="1"/>
  <c r="U46" i="13"/>
  <c r="S46" i="13"/>
  <c r="T46" i="13" s="1"/>
  <c r="C45" i="14" s="1"/>
  <c r="W45" i="13"/>
  <c r="B44" i="14" s="1"/>
  <c r="U45" i="13"/>
  <c r="S45" i="13"/>
  <c r="T45" i="13" s="1"/>
  <c r="C44" i="14" s="1"/>
  <c r="W44" i="13"/>
  <c r="B43" i="14" s="1"/>
  <c r="U44" i="13"/>
  <c r="S44" i="13"/>
  <c r="T44" i="13" s="1"/>
  <c r="W42" i="13"/>
  <c r="B41" i="14" s="1"/>
  <c r="U42" i="13"/>
  <c r="S42" i="13"/>
  <c r="T42" i="13" s="1"/>
  <c r="C41" i="14" s="1"/>
  <c r="W41" i="13"/>
  <c r="B40" i="14" s="1"/>
  <c r="U41" i="13"/>
  <c r="S41" i="13"/>
  <c r="T41" i="13" s="1"/>
  <c r="C40" i="14" s="1"/>
  <c r="W40" i="13"/>
  <c r="B39" i="14" s="1"/>
  <c r="U40" i="13"/>
  <c r="S40" i="13"/>
  <c r="T40" i="13" s="1"/>
  <c r="C39" i="14" s="1"/>
  <c r="W39" i="13"/>
  <c r="B38" i="14" s="1"/>
  <c r="U39" i="13"/>
  <c r="S39" i="13"/>
  <c r="T39" i="13" s="1"/>
  <c r="W37" i="13"/>
  <c r="B36" i="14" s="1"/>
  <c r="U37" i="13"/>
  <c r="S37" i="13"/>
  <c r="T37" i="13" s="1"/>
  <c r="C36" i="14" s="1"/>
  <c r="W36" i="13"/>
  <c r="B35" i="14" s="1"/>
  <c r="U36" i="13"/>
  <c r="S36" i="13"/>
  <c r="T36" i="13" s="1"/>
  <c r="C35" i="14" s="1"/>
  <c r="W35" i="13"/>
  <c r="B34" i="14" s="1"/>
  <c r="U35" i="13"/>
  <c r="S35" i="13"/>
  <c r="T35" i="13" s="1"/>
  <c r="C34" i="14" s="1"/>
  <c r="W34" i="13"/>
  <c r="B33" i="14" s="1"/>
  <c r="U34" i="13"/>
  <c r="S34" i="13"/>
  <c r="T34" i="13" s="1"/>
  <c r="W32" i="13"/>
  <c r="B31" i="14" s="1"/>
  <c r="U32" i="13"/>
  <c r="S32" i="13"/>
  <c r="T32" i="13" s="1"/>
  <c r="C31" i="14" s="1"/>
  <c r="W31" i="13"/>
  <c r="B30" i="14" s="1"/>
  <c r="U31" i="13"/>
  <c r="S31" i="13"/>
  <c r="T31" i="13" s="1"/>
  <c r="C30" i="14" s="1"/>
  <c r="W30" i="13"/>
  <c r="B29" i="14" s="1"/>
  <c r="U30" i="13"/>
  <c r="S30" i="13"/>
  <c r="T30" i="13" s="1"/>
  <c r="C29" i="14" s="1"/>
  <c r="W29" i="13"/>
  <c r="B28" i="14" s="1"/>
  <c r="U29" i="13"/>
  <c r="S29" i="13"/>
  <c r="T29" i="13" s="1"/>
  <c r="W27" i="13"/>
  <c r="B26" i="14" s="1"/>
  <c r="U27" i="13"/>
  <c r="S27" i="13"/>
  <c r="T27" i="13" s="1"/>
  <c r="C26" i="14" s="1"/>
  <c r="W26" i="13"/>
  <c r="B25" i="14" s="1"/>
  <c r="U26" i="13"/>
  <c r="S26" i="13"/>
  <c r="T26" i="13" s="1"/>
  <c r="C25" i="14" s="1"/>
  <c r="W25" i="13"/>
  <c r="B24" i="14" s="1"/>
  <c r="U25" i="13"/>
  <c r="S25" i="13"/>
  <c r="T25" i="13" s="1"/>
  <c r="C24" i="14" s="1"/>
  <c r="W24" i="13"/>
  <c r="B23" i="14" s="1"/>
  <c r="U24" i="13"/>
  <c r="S24" i="13"/>
  <c r="T24" i="13" s="1"/>
  <c r="W22" i="13"/>
  <c r="B21" i="14" s="1"/>
  <c r="U22" i="13"/>
  <c r="S22" i="13"/>
  <c r="T22" i="13" s="1"/>
  <c r="C21" i="14" s="1"/>
  <c r="W21" i="13"/>
  <c r="B20" i="14" s="1"/>
  <c r="U21" i="13"/>
  <c r="S21" i="13"/>
  <c r="T21" i="13" s="1"/>
  <c r="C20" i="14" s="1"/>
  <c r="W20" i="13"/>
  <c r="B19" i="14" s="1"/>
  <c r="U20" i="13"/>
  <c r="S20" i="13"/>
  <c r="T20" i="13" s="1"/>
  <c r="C19" i="14" s="1"/>
  <c r="W19" i="13"/>
  <c r="B18" i="14" s="1"/>
  <c r="U19" i="13"/>
  <c r="S19" i="13"/>
  <c r="T19" i="13" s="1"/>
  <c r="W17" i="13"/>
  <c r="B16" i="14" s="1"/>
  <c r="U17" i="13"/>
  <c r="S17" i="13"/>
  <c r="T17" i="13" s="1"/>
  <c r="C16" i="14" s="1"/>
  <c r="W16" i="13"/>
  <c r="B15" i="14" s="1"/>
  <c r="U16" i="13"/>
  <c r="S16" i="13"/>
  <c r="T16" i="13" s="1"/>
  <c r="C15" i="14" s="1"/>
  <c r="W15" i="13"/>
  <c r="B14" i="14" s="1"/>
  <c r="U15" i="13"/>
  <c r="S15" i="13"/>
  <c r="T15" i="13" s="1"/>
  <c r="C14" i="14" s="1"/>
  <c r="W14" i="13"/>
  <c r="B13" i="14" s="1"/>
  <c r="U14" i="13"/>
  <c r="S14" i="13"/>
  <c r="T14" i="13" s="1"/>
  <c r="W12" i="13"/>
  <c r="B11" i="14" s="1"/>
  <c r="U12" i="13"/>
  <c r="S12" i="13"/>
  <c r="T12" i="13" s="1"/>
  <c r="C11" i="14" s="1"/>
  <c r="W11" i="13"/>
  <c r="B10" i="14" s="1"/>
  <c r="U11" i="13"/>
  <c r="S11" i="13"/>
  <c r="T11" i="13" s="1"/>
  <c r="C10" i="14" s="1"/>
  <c r="W10" i="13"/>
  <c r="B9" i="14" s="1"/>
  <c r="U10" i="13"/>
  <c r="S10" i="13"/>
  <c r="T10" i="13" s="1"/>
  <c r="C9" i="14" s="1"/>
  <c r="W9" i="13"/>
  <c r="B8" i="14" s="1"/>
  <c r="U9" i="13"/>
  <c r="S9" i="13"/>
  <c r="T9" i="13" s="1"/>
  <c r="W7" i="13"/>
  <c r="B6" i="14" s="1"/>
  <c r="U7" i="13"/>
  <c r="S7" i="13"/>
  <c r="T7" i="13" s="1"/>
  <c r="C6" i="14" s="1"/>
  <c r="W6" i="13"/>
  <c r="B5" i="14" s="1"/>
  <c r="U6" i="13"/>
  <c r="S6" i="13"/>
  <c r="T6" i="13" s="1"/>
  <c r="C5" i="14" s="1"/>
  <c r="W5" i="13"/>
  <c r="B4" i="14" s="1"/>
  <c r="U5" i="13"/>
  <c r="S5" i="13"/>
  <c r="T5" i="13" s="1"/>
  <c r="C4" i="14" s="1"/>
  <c r="W4" i="13"/>
  <c r="B3" i="14" s="1"/>
  <c r="U4" i="13"/>
  <c r="S4" i="13"/>
  <c r="T4" i="13" s="1"/>
  <c r="S152" i="11"/>
  <c r="Q152" i="11"/>
  <c r="O152" i="11"/>
  <c r="P152" i="11" s="1"/>
  <c r="S151" i="11"/>
  <c r="Q151" i="11"/>
  <c r="O151" i="11"/>
  <c r="P151" i="11" s="1"/>
  <c r="S150" i="11"/>
  <c r="Q150" i="11"/>
  <c r="O150" i="11"/>
  <c r="P150" i="11" s="1"/>
  <c r="S149" i="11"/>
  <c r="Q149" i="11"/>
  <c r="O149" i="11"/>
  <c r="P149" i="11" s="1"/>
  <c r="S147" i="11"/>
  <c r="Q147" i="11"/>
  <c r="O147" i="11"/>
  <c r="P147" i="11" s="1"/>
  <c r="S146" i="11"/>
  <c r="Q146" i="11"/>
  <c r="O146" i="11"/>
  <c r="P146" i="11" s="1"/>
  <c r="S145" i="11"/>
  <c r="Q145" i="11"/>
  <c r="O145" i="11"/>
  <c r="P145" i="11" s="1"/>
  <c r="S144" i="11"/>
  <c r="Q144" i="11"/>
  <c r="O144" i="11"/>
  <c r="P144" i="11" s="1"/>
  <c r="S142" i="11"/>
  <c r="Q142" i="11"/>
  <c r="O142" i="11"/>
  <c r="P142" i="11" s="1"/>
  <c r="S141" i="11"/>
  <c r="Q141" i="11"/>
  <c r="O141" i="11"/>
  <c r="P141" i="11" s="1"/>
  <c r="S140" i="11"/>
  <c r="Q140" i="11"/>
  <c r="O140" i="11"/>
  <c r="P140" i="11" s="1"/>
  <c r="S139" i="11"/>
  <c r="Q139" i="11"/>
  <c r="O139" i="11"/>
  <c r="P139" i="11" s="1"/>
  <c r="S137" i="11"/>
  <c r="Q137" i="11"/>
  <c r="O137" i="11"/>
  <c r="P137" i="11" s="1"/>
  <c r="S136" i="11"/>
  <c r="Q136" i="11"/>
  <c r="O136" i="11"/>
  <c r="P136" i="11" s="1"/>
  <c r="S135" i="11"/>
  <c r="Q135" i="11"/>
  <c r="O135" i="11"/>
  <c r="P135" i="11" s="1"/>
  <c r="S134" i="11"/>
  <c r="Q134" i="11"/>
  <c r="O134" i="11"/>
  <c r="P134" i="11" s="1"/>
  <c r="S132" i="11"/>
  <c r="Q132" i="11"/>
  <c r="O132" i="11"/>
  <c r="P132" i="11" s="1"/>
  <c r="S131" i="11"/>
  <c r="Q131" i="11"/>
  <c r="O131" i="11"/>
  <c r="P131" i="11" s="1"/>
  <c r="S130" i="11"/>
  <c r="Q130" i="11"/>
  <c r="O130" i="11"/>
  <c r="P130" i="11" s="1"/>
  <c r="S129" i="11"/>
  <c r="Q129" i="11"/>
  <c r="O129" i="11"/>
  <c r="P129" i="11" s="1"/>
  <c r="S127" i="11"/>
  <c r="Q127" i="11"/>
  <c r="O127" i="11"/>
  <c r="P127" i="11" s="1"/>
  <c r="S126" i="11"/>
  <c r="Q126" i="11"/>
  <c r="O126" i="11"/>
  <c r="P126" i="11" s="1"/>
  <c r="S125" i="11"/>
  <c r="Q125" i="11"/>
  <c r="O125" i="11"/>
  <c r="P125" i="11" s="1"/>
  <c r="S124" i="11"/>
  <c r="Q124" i="11"/>
  <c r="O124" i="11"/>
  <c r="P124" i="11" s="1"/>
  <c r="S122" i="11"/>
  <c r="Q122" i="11"/>
  <c r="O122" i="11"/>
  <c r="P122" i="11" s="1"/>
  <c r="C121" i="12" s="1"/>
  <c r="S121" i="11"/>
  <c r="Q121" i="11"/>
  <c r="O121" i="11"/>
  <c r="P121" i="11" s="1"/>
  <c r="C120" i="12" s="1"/>
  <c r="S120" i="11"/>
  <c r="Q120" i="11"/>
  <c r="O120" i="11"/>
  <c r="P120" i="11" s="1"/>
  <c r="C119" i="12" s="1"/>
  <c r="S119" i="11"/>
  <c r="Q119" i="11"/>
  <c r="O119" i="11"/>
  <c r="P119" i="11" s="1"/>
  <c r="S117" i="11"/>
  <c r="Q117" i="11"/>
  <c r="O117" i="11"/>
  <c r="P117" i="11" s="1"/>
  <c r="C116" i="12" s="1"/>
  <c r="S116" i="11"/>
  <c r="Q116" i="11"/>
  <c r="O116" i="11"/>
  <c r="P116" i="11" s="1"/>
  <c r="C115" i="12" s="1"/>
  <c r="S115" i="11"/>
  <c r="Q115" i="11"/>
  <c r="O115" i="11"/>
  <c r="P115" i="11" s="1"/>
  <c r="C114" i="12" s="1"/>
  <c r="S114" i="11"/>
  <c r="Q114" i="11"/>
  <c r="O114" i="11"/>
  <c r="P114" i="11" s="1"/>
  <c r="S112" i="11"/>
  <c r="Q112" i="11"/>
  <c r="O112" i="11"/>
  <c r="P112" i="11" s="1"/>
  <c r="C111" i="12" s="1"/>
  <c r="S111" i="11"/>
  <c r="Q111" i="11"/>
  <c r="O111" i="11"/>
  <c r="P111" i="11" s="1"/>
  <c r="C110" i="12" s="1"/>
  <c r="S110" i="11"/>
  <c r="Q110" i="11"/>
  <c r="O110" i="11"/>
  <c r="P110" i="11" s="1"/>
  <c r="C109" i="12" s="1"/>
  <c r="S109" i="11"/>
  <c r="Q109" i="11"/>
  <c r="O109" i="11"/>
  <c r="P109" i="11" s="1"/>
  <c r="S107" i="11"/>
  <c r="Q107" i="11"/>
  <c r="O107" i="11"/>
  <c r="P107" i="11" s="1"/>
  <c r="C106" i="12" s="1"/>
  <c r="S106" i="11"/>
  <c r="Q106" i="11"/>
  <c r="O106" i="11"/>
  <c r="P106" i="11" s="1"/>
  <c r="C105" i="12" s="1"/>
  <c r="S105" i="11"/>
  <c r="Q105" i="11"/>
  <c r="O105" i="11"/>
  <c r="P105" i="11" s="1"/>
  <c r="C104" i="12" s="1"/>
  <c r="S104" i="11"/>
  <c r="Q104" i="11"/>
  <c r="O104" i="11"/>
  <c r="P104" i="11" s="1"/>
  <c r="S102" i="11"/>
  <c r="Q102" i="11"/>
  <c r="O102" i="11"/>
  <c r="P102" i="11" s="1"/>
  <c r="C101" i="12" s="1"/>
  <c r="S101" i="11"/>
  <c r="Q101" i="11"/>
  <c r="O101" i="11"/>
  <c r="P101" i="11" s="1"/>
  <c r="C100" i="12" s="1"/>
  <c r="S100" i="11"/>
  <c r="Q100" i="11"/>
  <c r="O100" i="11"/>
  <c r="P100" i="11" s="1"/>
  <c r="C99" i="12" s="1"/>
  <c r="S99" i="11"/>
  <c r="Q99" i="11"/>
  <c r="O99" i="11"/>
  <c r="P99" i="11" s="1"/>
  <c r="S97" i="11"/>
  <c r="Q97" i="11"/>
  <c r="O97" i="11"/>
  <c r="P97" i="11" s="1"/>
  <c r="C96" i="12" s="1"/>
  <c r="S96" i="11"/>
  <c r="Q96" i="11"/>
  <c r="O96" i="11"/>
  <c r="P96" i="11" s="1"/>
  <c r="C95" i="12" s="1"/>
  <c r="S95" i="11"/>
  <c r="Q95" i="11"/>
  <c r="O95" i="11"/>
  <c r="P95" i="11" s="1"/>
  <c r="C94" i="12" s="1"/>
  <c r="S94" i="11"/>
  <c r="Q94" i="11"/>
  <c r="O94" i="11"/>
  <c r="P94" i="11" s="1"/>
  <c r="S92" i="11"/>
  <c r="Q92" i="11"/>
  <c r="O92" i="11"/>
  <c r="P92" i="11" s="1"/>
  <c r="C91" i="12" s="1"/>
  <c r="S91" i="11"/>
  <c r="Q91" i="11"/>
  <c r="O91" i="11"/>
  <c r="P91" i="11" s="1"/>
  <c r="C90" i="12" s="1"/>
  <c r="S90" i="11"/>
  <c r="Q90" i="11"/>
  <c r="O90" i="11"/>
  <c r="P90" i="11" s="1"/>
  <c r="C89" i="12" s="1"/>
  <c r="S89" i="11"/>
  <c r="Q89" i="11"/>
  <c r="O89" i="11"/>
  <c r="P89" i="11" s="1"/>
  <c r="S87" i="11"/>
  <c r="Q87" i="11"/>
  <c r="O87" i="11"/>
  <c r="P87" i="11" s="1"/>
  <c r="C86" i="12" s="1"/>
  <c r="S86" i="11"/>
  <c r="Q86" i="11"/>
  <c r="O86" i="11"/>
  <c r="P86" i="11" s="1"/>
  <c r="C85" i="12" s="1"/>
  <c r="S85" i="11"/>
  <c r="Q85" i="11"/>
  <c r="O85" i="11"/>
  <c r="P85" i="11" s="1"/>
  <c r="C84" i="12" s="1"/>
  <c r="S84" i="11"/>
  <c r="Q84" i="11"/>
  <c r="O84" i="11"/>
  <c r="P84" i="11" s="1"/>
  <c r="S82" i="11"/>
  <c r="Q82" i="11"/>
  <c r="O82" i="11"/>
  <c r="P82" i="11" s="1"/>
  <c r="C81" i="12" s="1"/>
  <c r="S81" i="11"/>
  <c r="Q81" i="11"/>
  <c r="O81" i="11"/>
  <c r="P81" i="11" s="1"/>
  <c r="C80" i="12" s="1"/>
  <c r="S80" i="11"/>
  <c r="Q80" i="11"/>
  <c r="O80" i="11"/>
  <c r="P80" i="11" s="1"/>
  <c r="C79" i="12" s="1"/>
  <c r="S79" i="11"/>
  <c r="Q79" i="11"/>
  <c r="O79" i="11"/>
  <c r="P79" i="11" s="1"/>
  <c r="S77" i="11"/>
  <c r="Q77" i="11"/>
  <c r="O77" i="11"/>
  <c r="P77" i="11" s="1"/>
  <c r="C76" i="12" s="1"/>
  <c r="S76" i="11"/>
  <c r="Q76" i="11"/>
  <c r="O76" i="11"/>
  <c r="P76" i="11" s="1"/>
  <c r="C75" i="12" s="1"/>
  <c r="S75" i="11"/>
  <c r="Q75" i="11"/>
  <c r="O75" i="11"/>
  <c r="P75" i="11" s="1"/>
  <c r="C74" i="12" s="1"/>
  <c r="S74" i="11"/>
  <c r="Q74" i="11"/>
  <c r="O74" i="11"/>
  <c r="P74" i="11" s="1"/>
  <c r="S72" i="11"/>
  <c r="Q72" i="11"/>
  <c r="O72" i="11"/>
  <c r="P72" i="11" s="1"/>
  <c r="C71" i="12" s="1"/>
  <c r="S71" i="11"/>
  <c r="Q71" i="11"/>
  <c r="O71" i="11"/>
  <c r="P71" i="11" s="1"/>
  <c r="C70" i="12" s="1"/>
  <c r="S70" i="11"/>
  <c r="Q70" i="11"/>
  <c r="O70" i="11"/>
  <c r="P70" i="11" s="1"/>
  <c r="C69" i="12" s="1"/>
  <c r="S69" i="11"/>
  <c r="Q69" i="11"/>
  <c r="O69" i="11"/>
  <c r="P69" i="11" s="1"/>
  <c r="S67" i="11"/>
  <c r="Q67" i="11"/>
  <c r="O67" i="11"/>
  <c r="P67" i="11" s="1"/>
  <c r="C66" i="12" s="1"/>
  <c r="S66" i="11"/>
  <c r="Q66" i="11"/>
  <c r="O66" i="11"/>
  <c r="P66" i="11" s="1"/>
  <c r="C65" i="12" s="1"/>
  <c r="S65" i="11"/>
  <c r="Q65" i="11"/>
  <c r="O65" i="11"/>
  <c r="P65" i="11" s="1"/>
  <c r="C64" i="12" s="1"/>
  <c r="S64" i="11"/>
  <c r="Q64" i="11"/>
  <c r="O64" i="11"/>
  <c r="P64" i="11" s="1"/>
  <c r="S62" i="11"/>
  <c r="Q62" i="11"/>
  <c r="O62" i="11"/>
  <c r="P62" i="11" s="1"/>
  <c r="C61" i="12" s="1"/>
  <c r="S61" i="11"/>
  <c r="Q61" i="11"/>
  <c r="O61" i="11"/>
  <c r="P61" i="11" s="1"/>
  <c r="C60" i="12" s="1"/>
  <c r="S60" i="11"/>
  <c r="Q60" i="11"/>
  <c r="O60" i="11"/>
  <c r="P60" i="11" s="1"/>
  <c r="C59" i="12" s="1"/>
  <c r="S59" i="11"/>
  <c r="Q59" i="11"/>
  <c r="O59" i="11"/>
  <c r="P59" i="11" s="1"/>
  <c r="S57" i="11"/>
  <c r="Q57" i="11"/>
  <c r="O57" i="11"/>
  <c r="P57" i="11" s="1"/>
  <c r="C56" i="12" s="1"/>
  <c r="S56" i="11"/>
  <c r="Q56" i="11"/>
  <c r="O56" i="11"/>
  <c r="P56" i="11" s="1"/>
  <c r="C55" i="12" s="1"/>
  <c r="S55" i="11"/>
  <c r="Q55" i="11"/>
  <c r="O55" i="11"/>
  <c r="P55" i="11" s="1"/>
  <c r="C54" i="12" s="1"/>
  <c r="S54" i="11"/>
  <c r="Q54" i="11"/>
  <c r="O54" i="11"/>
  <c r="P54" i="11" s="1"/>
  <c r="S52" i="11"/>
  <c r="Q52" i="11"/>
  <c r="O52" i="11"/>
  <c r="P52" i="11" s="1"/>
  <c r="C51" i="12" s="1"/>
  <c r="S51" i="11"/>
  <c r="Q51" i="11"/>
  <c r="O51" i="11"/>
  <c r="P51" i="11" s="1"/>
  <c r="C50" i="12" s="1"/>
  <c r="S50" i="11"/>
  <c r="Q50" i="11"/>
  <c r="O50" i="11"/>
  <c r="P50" i="11" s="1"/>
  <c r="C49" i="12" s="1"/>
  <c r="S49" i="11"/>
  <c r="Q49" i="11"/>
  <c r="O49" i="11"/>
  <c r="P49" i="11" s="1"/>
  <c r="S47" i="11"/>
  <c r="Q47" i="11"/>
  <c r="O47" i="11"/>
  <c r="P47" i="11" s="1"/>
  <c r="C46" i="12" s="1"/>
  <c r="S46" i="11"/>
  <c r="Q46" i="11"/>
  <c r="O46" i="11"/>
  <c r="P46" i="11" s="1"/>
  <c r="C45" i="12" s="1"/>
  <c r="S45" i="11"/>
  <c r="Q45" i="11"/>
  <c r="O45" i="11"/>
  <c r="P45" i="11" s="1"/>
  <c r="C44" i="12" s="1"/>
  <c r="S44" i="11"/>
  <c r="Q44" i="11"/>
  <c r="O44" i="11"/>
  <c r="P44" i="11" s="1"/>
  <c r="S42" i="11"/>
  <c r="Q42" i="11"/>
  <c r="O42" i="11"/>
  <c r="P42" i="11" s="1"/>
  <c r="C41" i="12" s="1"/>
  <c r="S41" i="11"/>
  <c r="Q41" i="11"/>
  <c r="O41" i="11"/>
  <c r="P41" i="11" s="1"/>
  <c r="C40" i="12" s="1"/>
  <c r="S40" i="11"/>
  <c r="Q40" i="11"/>
  <c r="O40" i="11"/>
  <c r="P40" i="11" s="1"/>
  <c r="C39" i="12" s="1"/>
  <c r="S39" i="11"/>
  <c r="Q39" i="11"/>
  <c r="O39" i="11"/>
  <c r="P39" i="11" s="1"/>
  <c r="S37" i="11"/>
  <c r="Q37" i="11"/>
  <c r="O37" i="11"/>
  <c r="P37" i="11" s="1"/>
  <c r="C36" i="12" s="1"/>
  <c r="S36" i="11"/>
  <c r="Q36" i="11"/>
  <c r="O36" i="11"/>
  <c r="P36" i="11" s="1"/>
  <c r="C35" i="12" s="1"/>
  <c r="S35" i="11"/>
  <c r="Q35" i="11"/>
  <c r="O35" i="11"/>
  <c r="P35" i="11" s="1"/>
  <c r="C34" i="12" s="1"/>
  <c r="S34" i="11"/>
  <c r="Q34" i="11"/>
  <c r="O34" i="11"/>
  <c r="P34" i="11" s="1"/>
  <c r="S32" i="11"/>
  <c r="Q32" i="11"/>
  <c r="O32" i="11"/>
  <c r="P32" i="11" s="1"/>
  <c r="C31" i="12" s="1"/>
  <c r="S31" i="11"/>
  <c r="Q31" i="11"/>
  <c r="O31" i="11"/>
  <c r="P31" i="11" s="1"/>
  <c r="C30" i="12" s="1"/>
  <c r="S30" i="11"/>
  <c r="Q30" i="11"/>
  <c r="O30" i="11"/>
  <c r="P30" i="11" s="1"/>
  <c r="C29" i="12" s="1"/>
  <c r="S29" i="11"/>
  <c r="Q29" i="11"/>
  <c r="O29" i="11"/>
  <c r="P29" i="11" s="1"/>
  <c r="S27" i="11"/>
  <c r="Q27" i="11"/>
  <c r="O27" i="11"/>
  <c r="P27" i="11" s="1"/>
  <c r="C26" i="12" s="1"/>
  <c r="S26" i="11"/>
  <c r="Q26" i="11"/>
  <c r="O26" i="11"/>
  <c r="P26" i="11" s="1"/>
  <c r="C25" i="12" s="1"/>
  <c r="S25" i="11"/>
  <c r="Q25" i="11"/>
  <c r="O25" i="11"/>
  <c r="P25" i="11" s="1"/>
  <c r="C24" i="12" s="1"/>
  <c r="S24" i="11"/>
  <c r="Q24" i="11"/>
  <c r="O24" i="11"/>
  <c r="P24" i="11" s="1"/>
  <c r="S22" i="11"/>
  <c r="Q22" i="11"/>
  <c r="O22" i="11"/>
  <c r="P22" i="11" s="1"/>
  <c r="C21" i="12" s="1"/>
  <c r="S21" i="11"/>
  <c r="Q21" i="11"/>
  <c r="O21" i="11"/>
  <c r="P21" i="11" s="1"/>
  <c r="C20" i="12" s="1"/>
  <c r="S20" i="11"/>
  <c r="Q20" i="11"/>
  <c r="O20" i="11"/>
  <c r="P20" i="11" s="1"/>
  <c r="C19" i="12" s="1"/>
  <c r="S19" i="11"/>
  <c r="Q19" i="11"/>
  <c r="O19" i="11"/>
  <c r="P19" i="11" s="1"/>
  <c r="S17" i="11"/>
  <c r="Q17" i="11"/>
  <c r="O17" i="11"/>
  <c r="P17" i="11" s="1"/>
  <c r="C16" i="12" s="1"/>
  <c r="S16" i="11"/>
  <c r="Q16" i="11"/>
  <c r="O16" i="11"/>
  <c r="P16" i="11" s="1"/>
  <c r="C15" i="12" s="1"/>
  <c r="S15" i="11"/>
  <c r="Q15" i="11"/>
  <c r="O15" i="11"/>
  <c r="P15" i="11" s="1"/>
  <c r="C14" i="12" s="1"/>
  <c r="S14" i="11"/>
  <c r="Q14" i="11"/>
  <c r="O14" i="11"/>
  <c r="P14" i="11" s="1"/>
  <c r="S12" i="11"/>
  <c r="Q12" i="11"/>
  <c r="O12" i="11"/>
  <c r="P12" i="11" s="1"/>
  <c r="C11" i="12" s="1"/>
  <c r="S11" i="11"/>
  <c r="Q11" i="11"/>
  <c r="O11" i="11"/>
  <c r="P11" i="11" s="1"/>
  <c r="C10" i="12" s="1"/>
  <c r="S10" i="11"/>
  <c r="Q10" i="11"/>
  <c r="O10" i="11"/>
  <c r="P10" i="11" s="1"/>
  <c r="C9" i="12" s="1"/>
  <c r="S9" i="11"/>
  <c r="Q9" i="11"/>
  <c r="O9" i="11"/>
  <c r="P9" i="11" s="1"/>
  <c r="S7" i="11"/>
  <c r="Q7" i="11"/>
  <c r="O7" i="11"/>
  <c r="P7" i="11" s="1"/>
  <c r="C6" i="12" s="1"/>
  <c r="S6" i="11"/>
  <c r="Q6" i="11"/>
  <c r="O6" i="11"/>
  <c r="P6" i="11" s="1"/>
  <c r="C5" i="12" s="1"/>
  <c r="S5" i="11"/>
  <c r="Q5" i="11"/>
  <c r="O5" i="11"/>
  <c r="P5" i="11" s="1"/>
  <c r="C4" i="12" s="1"/>
  <c r="S4" i="11"/>
  <c r="Q4" i="11"/>
  <c r="O4" i="11"/>
  <c r="P4" i="11" s="1"/>
  <c r="O11" i="1"/>
  <c r="O4" i="1"/>
  <c r="O5" i="1"/>
  <c r="O6" i="1"/>
  <c r="O7" i="1"/>
  <c r="O9" i="1"/>
  <c r="O10" i="1"/>
  <c r="O12" i="1"/>
  <c r="O14" i="1"/>
  <c r="O15" i="1"/>
  <c r="O16" i="1"/>
  <c r="O17" i="1"/>
  <c r="O19" i="1"/>
  <c r="O20" i="1"/>
  <c r="O21" i="1"/>
  <c r="O22" i="1"/>
  <c r="R46" i="17" l="1"/>
  <c r="C45" i="18" s="1"/>
  <c r="AF149" i="19"/>
  <c r="AC149" i="19" s="1"/>
  <c r="AD124" i="15"/>
  <c r="AA124" i="15" s="1"/>
  <c r="AD129" i="15"/>
  <c r="AA129" i="15" s="1"/>
  <c r="AD134" i="15"/>
  <c r="AA134" i="15" s="1"/>
  <c r="AD144" i="15"/>
  <c r="AA144" i="15" s="1"/>
  <c r="AB84" i="17"/>
  <c r="Y84" i="17" s="1"/>
  <c r="AB104" i="17"/>
  <c r="Y104" i="17" s="1"/>
  <c r="Z9" i="11"/>
  <c r="W9" i="11" s="1"/>
  <c r="C8" i="12"/>
  <c r="Z14" i="11"/>
  <c r="W14" i="11" s="1"/>
  <c r="C13" i="12"/>
  <c r="Z19" i="11"/>
  <c r="W19" i="11" s="1"/>
  <c r="C18" i="12"/>
  <c r="Z24" i="11"/>
  <c r="W24" i="11" s="1"/>
  <c r="C23" i="12"/>
  <c r="Z29" i="11"/>
  <c r="W29" i="11" s="1"/>
  <c r="C28" i="12"/>
  <c r="Z34" i="11"/>
  <c r="W34" i="11" s="1"/>
  <c r="C33" i="12"/>
  <c r="Z39" i="11"/>
  <c r="W39" i="11" s="1"/>
  <c r="C38" i="12"/>
  <c r="Z44" i="11"/>
  <c r="W44" i="11" s="1"/>
  <c r="C43" i="12"/>
  <c r="Z49" i="11"/>
  <c r="W49" i="11" s="1"/>
  <c r="C48" i="12"/>
  <c r="Z54" i="11"/>
  <c r="W54" i="11" s="1"/>
  <c r="C53" i="12"/>
  <c r="Z59" i="11"/>
  <c r="W59" i="11" s="1"/>
  <c r="C58" i="12"/>
  <c r="Z64" i="11"/>
  <c r="W64" i="11" s="1"/>
  <c r="C63" i="12"/>
  <c r="Z69" i="11"/>
  <c r="W69" i="11" s="1"/>
  <c r="C68" i="12"/>
  <c r="Z74" i="11"/>
  <c r="W74" i="11" s="1"/>
  <c r="C73" i="12"/>
  <c r="Z79" i="11"/>
  <c r="W79" i="11" s="1"/>
  <c r="C78" i="12"/>
  <c r="Z84" i="11"/>
  <c r="W84" i="11" s="1"/>
  <c r="C83" i="12"/>
  <c r="Z89" i="11"/>
  <c r="W89" i="11" s="1"/>
  <c r="C88" i="12"/>
  <c r="Z94" i="11"/>
  <c r="W94" i="11" s="1"/>
  <c r="C93" i="12"/>
  <c r="Z99" i="11"/>
  <c r="W99" i="11" s="1"/>
  <c r="C98" i="12"/>
  <c r="Z104" i="11"/>
  <c r="W104" i="11" s="1"/>
  <c r="C103" i="12"/>
  <c r="Z109" i="11"/>
  <c r="W109" i="11" s="1"/>
  <c r="C108" i="12"/>
  <c r="Z114" i="11"/>
  <c r="W114" i="11" s="1"/>
  <c r="C113" i="12"/>
  <c r="Z119" i="11"/>
  <c r="W119" i="11" s="1"/>
  <c r="C118" i="12"/>
  <c r="Z124" i="11"/>
  <c r="W124" i="11" s="1"/>
  <c r="Z129" i="11"/>
  <c r="W129" i="11" s="1"/>
  <c r="Z134" i="11"/>
  <c r="W134" i="11" s="1"/>
  <c r="Z139" i="11"/>
  <c r="W139" i="11" s="1"/>
  <c r="Z144" i="11"/>
  <c r="W144" i="11" s="1"/>
  <c r="Z149" i="11"/>
  <c r="W149" i="11" s="1"/>
  <c r="AD4" i="13"/>
  <c r="AA4" i="13" s="1"/>
  <c r="C3" i="14"/>
  <c r="AD9" i="13"/>
  <c r="AA9" i="13" s="1"/>
  <c r="C8" i="14"/>
  <c r="AD14" i="13"/>
  <c r="AA14" i="13" s="1"/>
  <c r="C13" i="14"/>
  <c r="AD19" i="13"/>
  <c r="AA19" i="13" s="1"/>
  <c r="C18" i="14"/>
  <c r="AD24" i="13"/>
  <c r="AA24" i="13" s="1"/>
  <c r="C23" i="14"/>
  <c r="AD29" i="13"/>
  <c r="AA29" i="13" s="1"/>
  <c r="C28" i="14"/>
  <c r="AD34" i="13"/>
  <c r="AA34" i="13" s="1"/>
  <c r="C33" i="14"/>
  <c r="AD39" i="13"/>
  <c r="AA39" i="13" s="1"/>
  <c r="C38" i="14"/>
  <c r="AD44" i="13"/>
  <c r="AA44" i="13" s="1"/>
  <c r="C43" i="14"/>
  <c r="AD49" i="13"/>
  <c r="AA49" i="13" s="1"/>
  <c r="C48" i="14"/>
  <c r="AD54" i="13"/>
  <c r="AA54" i="13" s="1"/>
  <c r="C53" i="14"/>
  <c r="AD59" i="13"/>
  <c r="AA59" i="13" s="1"/>
  <c r="C58" i="14"/>
  <c r="AD64" i="13"/>
  <c r="AA64" i="13" s="1"/>
  <c r="C63" i="14"/>
  <c r="AD69" i="13"/>
  <c r="AA69" i="13" s="1"/>
  <c r="C68" i="14"/>
  <c r="AD74" i="13"/>
  <c r="AA74" i="13" s="1"/>
  <c r="C73" i="14"/>
  <c r="AD79" i="13"/>
  <c r="AA79" i="13" s="1"/>
  <c r="C78" i="14"/>
  <c r="AD84" i="13"/>
  <c r="AA84" i="13" s="1"/>
  <c r="C83" i="14"/>
  <c r="AD89" i="13"/>
  <c r="AA89" i="13" s="1"/>
  <c r="C88" i="14"/>
  <c r="AD94" i="13"/>
  <c r="AA94" i="13" s="1"/>
  <c r="C93" i="14"/>
  <c r="AD99" i="13"/>
  <c r="AA99" i="13" s="1"/>
  <c r="C98" i="14"/>
  <c r="AD104" i="13"/>
  <c r="AA104" i="13" s="1"/>
  <c r="C103" i="14"/>
  <c r="AD109" i="13"/>
  <c r="AA109" i="13" s="1"/>
  <c r="C108" i="14"/>
  <c r="AD114" i="13"/>
  <c r="AA114" i="13" s="1"/>
  <c r="C113" i="14"/>
  <c r="AD4" i="15"/>
  <c r="AA4" i="15" s="1"/>
  <c r="AD9" i="15"/>
  <c r="AA9" i="15" s="1"/>
  <c r="C8" i="16"/>
  <c r="AD14" i="15"/>
  <c r="AA14" i="15" s="1"/>
  <c r="C13" i="16"/>
  <c r="AD19" i="15"/>
  <c r="AA19" i="15" s="1"/>
  <c r="C18" i="16"/>
  <c r="AD24" i="15"/>
  <c r="AA24" i="15" s="1"/>
  <c r="C23" i="16"/>
  <c r="AD29" i="15"/>
  <c r="AA29" i="15" s="1"/>
  <c r="C28" i="16"/>
  <c r="AD34" i="15"/>
  <c r="AA34" i="15" s="1"/>
  <c r="C33" i="16"/>
  <c r="AD39" i="15"/>
  <c r="AA39" i="15" s="1"/>
  <c r="C38" i="16"/>
  <c r="AD44" i="15"/>
  <c r="AA44" i="15" s="1"/>
  <c r="C43" i="16"/>
  <c r="AD49" i="15"/>
  <c r="AA49" i="15" s="1"/>
  <c r="C48" i="16"/>
  <c r="AD54" i="15"/>
  <c r="AA54" i="15" s="1"/>
  <c r="C53" i="16"/>
  <c r="AD59" i="15"/>
  <c r="AA59" i="15" s="1"/>
  <c r="C58" i="16"/>
  <c r="AD64" i="15"/>
  <c r="AA64" i="15" s="1"/>
  <c r="C63" i="16"/>
  <c r="AD69" i="15"/>
  <c r="AA69" i="15" s="1"/>
  <c r="C68" i="16"/>
  <c r="AD74" i="15"/>
  <c r="AA74" i="15" s="1"/>
  <c r="C73" i="16"/>
  <c r="AD79" i="15"/>
  <c r="AA79" i="15" s="1"/>
  <c r="C78" i="16"/>
  <c r="AD84" i="15"/>
  <c r="AA84" i="15" s="1"/>
  <c r="C83" i="16"/>
  <c r="AD89" i="15"/>
  <c r="AA89" i="15" s="1"/>
  <c r="C88" i="16"/>
  <c r="AD94" i="15"/>
  <c r="AA94" i="15" s="1"/>
  <c r="C93" i="16"/>
  <c r="AD99" i="15"/>
  <c r="AA99" i="15" s="1"/>
  <c r="C98" i="16"/>
  <c r="AD104" i="15"/>
  <c r="AA104" i="15" s="1"/>
  <c r="C103" i="16"/>
  <c r="AD109" i="15"/>
  <c r="AA109" i="15" s="1"/>
  <c r="C108" i="16"/>
  <c r="AD114" i="15"/>
  <c r="AA114" i="15" s="1"/>
  <c r="C113" i="16"/>
  <c r="AD119" i="15"/>
  <c r="AA119" i="15" s="1"/>
  <c r="C118" i="16"/>
  <c r="AD139" i="15"/>
  <c r="AA139" i="15" s="1"/>
  <c r="AD149" i="15"/>
  <c r="AA149" i="15" s="1"/>
  <c r="AB4" i="17"/>
  <c r="Y4" i="17" s="1"/>
  <c r="C3" i="18"/>
  <c r="AB9" i="17"/>
  <c r="Y9" i="17" s="1"/>
  <c r="C8" i="18"/>
  <c r="AB14" i="17"/>
  <c r="Y14" i="17" s="1"/>
  <c r="C13" i="18"/>
  <c r="AB19" i="17"/>
  <c r="Y19" i="17" s="1"/>
  <c r="C18" i="18"/>
  <c r="AB29" i="17"/>
  <c r="Y29" i="17" s="1"/>
  <c r="C28" i="18"/>
  <c r="AB34" i="17"/>
  <c r="Y34" i="17" s="1"/>
  <c r="C33" i="18"/>
  <c r="AB39" i="17"/>
  <c r="Y39" i="17" s="1"/>
  <c r="C38" i="18"/>
  <c r="AB44" i="17"/>
  <c r="Y44" i="17" s="1"/>
  <c r="C43" i="18"/>
  <c r="AB49" i="17"/>
  <c r="Y49" i="17" s="1"/>
  <c r="C48" i="18"/>
  <c r="AB54" i="17"/>
  <c r="Y54" i="17" s="1"/>
  <c r="C53" i="18"/>
  <c r="AB59" i="17"/>
  <c r="Y59" i="17" s="1"/>
  <c r="C58" i="18"/>
  <c r="AB64" i="17"/>
  <c r="Y64" i="17" s="1"/>
  <c r="C63" i="18"/>
  <c r="AB69" i="17"/>
  <c r="Y69" i="17" s="1"/>
  <c r="C68" i="18"/>
  <c r="AB74" i="17"/>
  <c r="Y74" i="17" s="1"/>
  <c r="C73" i="18"/>
  <c r="AB79" i="17"/>
  <c r="Y79" i="17" s="1"/>
  <c r="C78" i="18"/>
  <c r="AB89" i="17"/>
  <c r="Y89" i="17" s="1"/>
  <c r="C88" i="18"/>
  <c r="AB94" i="17"/>
  <c r="Y94" i="17" s="1"/>
  <c r="C93" i="18"/>
  <c r="AB99" i="17"/>
  <c r="Y99" i="17" s="1"/>
  <c r="C98" i="18"/>
  <c r="AB109" i="17"/>
  <c r="Y109" i="17" s="1"/>
  <c r="C108" i="18"/>
  <c r="AB114" i="17"/>
  <c r="Y114" i="17" s="1"/>
  <c r="C113" i="18"/>
  <c r="AB119" i="17"/>
  <c r="Y119" i="17" s="1"/>
  <c r="C118" i="18"/>
  <c r="AB124" i="17"/>
  <c r="Y124" i="17" s="1"/>
  <c r="AB129" i="17"/>
  <c r="Y129" i="17" s="1"/>
  <c r="AB134" i="17"/>
  <c r="Y134" i="17" s="1"/>
  <c r="AB139" i="17"/>
  <c r="Y139" i="17" s="1"/>
  <c r="AB144" i="17"/>
  <c r="Y144" i="17" s="1"/>
  <c r="AB149" i="17"/>
  <c r="Y149" i="17" s="1"/>
  <c r="AF4" i="19"/>
  <c r="AC4" i="19" s="1"/>
  <c r="C3" i="20"/>
  <c r="AF9" i="19"/>
  <c r="AC9" i="19" s="1"/>
  <c r="C8" i="20"/>
  <c r="AF14" i="19"/>
  <c r="AC14" i="19" s="1"/>
  <c r="C13" i="20"/>
  <c r="AF19" i="19"/>
  <c r="AC19" i="19" s="1"/>
  <c r="C18" i="20"/>
  <c r="AF24" i="19"/>
  <c r="AC24" i="19" s="1"/>
  <c r="C23" i="20"/>
  <c r="AF29" i="19"/>
  <c r="AC29" i="19" s="1"/>
  <c r="C28" i="20"/>
  <c r="AF34" i="19"/>
  <c r="AC34" i="19" s="1"/>
  <c r="C33" i="20"/>
  <c r="AF39" i="19"/>
  <c r="AC39" i="19" s="1"/>
  <c r="C38" i="20"/>
  <c r="AF44" i="19"/>
  <c r="AC44" i="19" s="1"/>
  <c r="C43" i="20"/>
  <c r="AF49" i="19"/>
  <c r="AC49" i="19" s="1"/>
  <c r="C48" i="20"/>
  <c r="AF54" i="19"/>
  <c r="AC54" i="19" s="1"/>
  <c r="C53" i="20"/>
  <c r="AF59" i="19"/>
  <c r="AC59" i="19" s="1"/>
  <c r="C58" i="20"/>
  <c r="AF64" i="19"/>
  <c r="AC64" i="19" s="1"/>
  <c r="C63" i="20"/>
  <c r="AF69" i="19"/>
  <c r="AC69" i="19" s="1"/>
  <c r="C68" i="20"/>
  <c r="AF74" i="19"/>
  <c r="AC74" i="19" s="1"/>
  <c r="C73" i="20"/>
  <c r="AF79" i="19"/>
  <c r="AC79" i="19" s="1"/>
  <c r="C78" i="20"/>
  <c r="AF84" i="19"/>
  <c r="AC84" i="19" s="1"/>
  <c r="C83" i="20"/>
  <c r="AF89" i="19"/>
  <c r="AC89" i="19" s="1"/>
  <c r="C88" i="20"/>
  <c r="AF94" i="19"/>
  <c r="AC94" i="19" s="1"/>
  <c r="C93" i="20"/>
  <c r="C103" i="18"/>
  <c r="C83" i="18"/>
  <c r="C3" i="16"/>
  <c r="AF99" i="19"/>
  <c r="AC99" i="19" s="1"/>
  <c r="AF104" i="19"/>
  <c r="AC104" i="19" s="1"/>
  <c r="AF109" i="19"/>
  <c r="AC109" i="19" s="1"/>
  <c r="AF114" i="19"/>
  <c r="AC114" i="19" s="1"/>
  <c r="AF119" i="19"/>
  <c r="AC119" i="19" s="1"/>
  <c r="AF124" i="19"/>
  <c r="AC124" i="19" s="1"/>
  <c r="AF129" i="19"/>
  <c r="AC129" i="19" s="1"/>
  <c r="AF134" i="19"/>
  <c r="AC134" i="19" s="1"/>
  <c r="AF139" i="19"/>
  <c r="AC139" i="19" s="1"/>
  <c r="R24" i="17"/>
  <c r="Z4" i="11"/>
  <c r="W4" i="11" s="1"/>
  <c r="C3" i="12"/>
  <c r="AD119" i="13"/>
  <c r="AA119" i="13" s="1"/>
  <c r="AD124" i="13"/>
  <c r="AA124" i="13" s="1"/>
  <c r="AD129" i="13"/>
  <c r="AA129" i="13" s="1"/>
  <c r="AD134" i="13"/>
  <c r="AA134" i="13" s="1"/>
  <c r="AD139" i="13"/>
  <c r="AA139" i="13" s="1"/>
  <c r="AD144" i="13"/>
  <c r="AA144" i="13" s="1"/>
  <c r="AD149" i="13"/>
  <c r="AA149" i="13" s="1"/>
  <c r="AB24" i="17" l="1"/>
  <c r="Y24" i="17" s="1"/>
  <c r="C23" i="18"/>
  <c r="P7" i="1"/>
  <c r="C6" i="10" s="1"/>
  <c r="P20" i="1"/>
  <c r="C19" i="10" s="1"/>
  <c r="O24" i="1"/>
  <c r="O25" i="1"/>
  <c r="O26" i="1"/>
  <c r="O27" i="1"/>
  <c r="P27" i="1" s="1"/>
  <c r="C26" i="10" s="1"/>
  <c r="O29" i="1"/>
  <c r="O30" i="1"/>
  <c r="O31" i="1"/>
  <c r="O32" i="1"/>
  <c r="P32" i="1" s="1"/>
  <c r="C31" i="10" s="1"/>
  <c r="O34" i="1"/>
  <c r="O35" i="1"/>
  <c r="O36" i="1"/>
  <c r="O37" i="1"/>
  <c r="P37" i="1" s="1"/>
  <c r="C36" i="10" s="1"/>
  <c r="O39" i="1"/>
  <c r="O40" i="1"/>
  <c r="O41" i="1"/>
  <c r="O42" i="1"/>
  <c r="P42" i="1" s="1"/>
  <c r="C41" i="10" s="1"/>
  <c r="O44" i="1"/>
  <c r="O45" i="1"/>
  <c r="O46" i="1"/>
  <c r="O47" i="1"/>
  <c r="P47" i="1" s="1"/>
  <c r="C46" i="10" s="1"/>
  <c r="O49" i="1"/>
  <c r="O50" i="1"/>
  <c r="O51" i="1"/>
  <c r="O52" i="1"/>
  <c r="P52" i="1" s="1"/>
  <c r="C51" i="10" s="1"/>
  <c r="O54" i="1"/>
  <c r="O55" i="1"/>
  <c r="O56" i="1"/>
  <c r="O57" i="1"/>
  <c r="P57" i="1" s="1"/>
  <c r="C56" i="10" s="1"/>
  <c r="O59" i="1"/>
  <c r="O60" i="1"/>
  <c r="O61" i="1"/>
  <c r="O62" i="1"/>
  <c r="P62" i="1" s="1"/>
  <c r="C61" i="10" s="1"/>
  <c r="O64" i="1"/>
  <c r="O65" i="1"/>
  <c r="O66" i="1"/>
  <c r="O67" i="1"/>
  <c r="P67" i="1" s="1"/>
  <c r="C66" i="10" s="1"/>
  <c r="O69" i="1"/>
  <c r="O70" i="1"/>
  <c r="O71" i="1"/>
  <c r="O72" i="1"/>
  <c r="P72" i="1" s="1"/>
  <c r="C71" i="10" s="1"/>
  <c r="O74" i="1"/>
  <c r="O75" i="1"/>
  <c r="O76" i="1"/>
  <c r="O77" i="1"/>
  <c r="P77" i="1" s="1"/>
  <c r="C76" i="10" s="1"/>
  <c r="O79" i="1"/>
  <c r="O80" i="1"/>
  <c r="O81" i="1"/>
  <c r="O82" i="1"/>
  <c r="P82" i="1" s="1"/>
  <c r="C81" i="10" s="1"/>
  <c r="O84" i="1"/>
  <c r="O85" i="1"/>
  <c r="O86" i="1"/>
  <c r="O87" i="1"/>
  <c r="P87" i="1" s="1"/>
  <c r="C86" i="10" s="1"/>
  <c r="O89" i="1"/>
  <c r="O90" i="1"/>
  <c r="O91" i="1"/>
  <c r="O92" i="1"/>
  <c r="P92" i="1" s="1"/>
  <c r="C91" i="10" s="1"/>
  <c r="O94" i="1"/>
  <c r="O95" i="1"/>
  <c r="O96" i="1"/>
  <c r="O97" i="1"/>
  <c r="P97" i="1" s="1"/>
  <c r="C96" i="10" s="1"/>
  <c r="O99" i="1"/>
  <c r="O100" i="1"/>
  <c r="O101" i="1"/>
  <c r="O102" i="1"/>
  <c r="P102" i="1" s="1"/>
  <c r="C101" i="10" s="1"/>
  <c r="O104" i="1"/>
  <c r="O105" i="1"/>
  <c r="O106" i="1"/>
  <c r="O107" i="1"/>
  <c r="P107" i="1" s="1"/>
  <c r="C106" i="10" s="1"/>
  <c r="O109" i="1"/>
  <c r="O110" i="1"/>
  <c r="O111" i="1"/>
  <c r="O112" i="1"/>
  <c r="P112" i="1" s="1"/>
  <c r="C111" i="10" s="1"/>
  <c r="O114" i="1"/>
  <c r="O115" i="1"/>
  <c r="O116" i="1"/>
  <c r="O117" i="1"/>
  <c r="P117" i="1" s="1"/>
  <c r="C116" i="10" s="1"/>
  <c r="O119" i="1"/>
  <c r="O120" i="1"/>
  <c r="O121" i="1"/>
  <c r="O122" i="1"/>
  <c r="P122" i="1" s="1"/>
  <c r="C121" i="10" s="1"/>
  <c r="O124" i="1"/>
  <c r="O125" i="1"/>
  <c r="O126" i="1"/>
  <c r="O127" i="1"/>
  <c r="P127" i="1" s="1"/>
  <c r="O129" i="1"/>
  <c r="O130" i="1"/>
  <c r="O131" i="1"/>
  <c r="O132" i="1"/>
  <c r="P132" i="1" s="1"/>
  <c r="O134" i="1"/>
  <c r="O135" i="1"/>
  <c r="O136" i="1"/>
  <c r="O137" i="1"/>
  <c r="P137" i="1" s="1"/>
  <c r="O139" i="1"/>
  <c r="O140" i="1"/>
  <c r="O141" i="1"/>
  <c r="O142" i="1"/>
  <c r="P142" i="1" s="1"/>
  <c r="O144" i="1"/>
  <c r="O145" i="1"/>
  <c r="O146" i="1"/>
  <c r="O147" i="1"/>
  <c r="P147" i="1" s="1"/>
  <c r="O149" i="1"/>
  <c r="O150" i="1"/>
  <c r="O151" i="1"/>
  <c r="O152" i="1"/>
  <c r="P152" i="1" s="1"/>
  <c r="P5" i="1"/>
  <c r="C4" i="10" s="1"/>
  <c r="P6" i="1"/>
  <c r="C5" i="10" s="1"/>
  <c r="P9" i="1"/>
  <c r="C8" i="10" s="1"/>
  <c r="P10" i="1"/>
  <c r="C9" i="10" s="1"/>
  <c r="P11" i="1"/>
  <c r="C10" i="10" s="1"/>
  <c r="P12" i="1"/>
  <c r="C11" i="10" s="1"/>
  <c r="P14" i="1"/>
  <c r="C13" i="10" s="1"/>
  <c r="P15" i="1"/>
  <c r="C14" i="10" s="1"/>
  <c r="P16" i="1"/>
  <c r="C15" i="10" s="1"/>
  <c r="P17" i="1"/>
  <c r="C16" i="10" s="1"/>
  <c r="P19" i="1"/>
  <c r="C18" i="10" s="1"/>
  <c r="P21" i="1"/>
  <c r="C20" i="10" s="1"/>
  <c r="P22" i="1"/>
  <c r="C21" i="10" s="1"/>
  <c r="P24" i="1"/>
  <c r="C23" i="10" s="1"/>
  <c r="P25" i="1"/>
  <c r="C24" i="10" s="1"/>
  <c r="P26" i="1"/>
  <c r="C25" i="10" s="1"/>
  <c r="P29" i="1"/>
  <c r="C28" i="10" s="1"/>
  <c r="P30" i="1"/>
  <c r="C29" i="10" s="1"/>
  <c r="P31" i="1"/>
  <c r="C30" i="10" s="1"/>
  <c r="P34" i="1"/>
  <c r="C33" i="10" s="1"/>
  <c r="P35" i="1"/>
  <c r="C34" i="10" s="1"/>
  <c r="P36" i="1"/>
  <c r="C35" i="10" s="1"/>
  <c r="P39" i="1"/>
  <c r="C38" i="10" s="1"/>
  <c r="P40" i="1"/>
  <c r="C39" i="10" s="1"/>
  <c r="P41" i="1"/>
  <c r="C40" i="10" s="1"/>
  <c r="P44" i="1"/>
  <c r="C43" i="10" s="1"/>
  <c r="P45" i="1"/>
  <c r="C44" i="10" s="1"/>
  <c r="P46" i="1"/>
  <c r="C45" i="10" s="1"/>
  <c r="P49" i="1"/>
  <c r="C48" i="10" s="1"/>
  <c r="P50" i="1"/>
  <c r="C49" i="10" s="1"/>
  <c r="P51" i="1"/>
  <c r="C50" i="10" s="1"/>
  <c r="P54" i="1"/>
  <c r="C53" i="10" s="1"/>
  <c r="P55" i="1"/>
  <c r="C54" i="10" s="1"/>
  <c r="P56" i="1"/>
  <c r="C55" i="10" s="1"/>
  <c r="P59" i="1"/>
  <c r="C58" i="10" s="1"/>
  <c r="P60" i="1"/>
  <c r="C59" i="10" s="1"/>
  <c r="P61" i="1"/>
  <c r="C60" i="10" s="1"/>
  <c r="P64" i="1"/>
  <c r="C63" i="10" s="1"/>
  <c r="P65" i="1"/>
  <c r="C64" i="10" s="1"/>
  <c r="P66" i="1"/>
  <c r="C65" i="10" s="1"/>
  <c r="P69" i="1"/>
  <c r="C68" i="10" s="1"/>
  <c r="P70" i="1"/>
  <c r="C69" i="10" s="1"/>
  <c r="P71" i="1"/>
  <c r="C70" i="10" s="1"/>
  <c r="P74" i="1"/>
  <c r="C73" i="10" s="1"/>
  <c r="P75" i="1"/>
  <c r="C74" i="10" s="1"/>
  <c r="P76" i="1"/>
  <c r="C75" i="10" s="1"/>
  <c r="P79" i="1"/>
  <c r="C78" i="10" s="1"/>
  <c r="P80" i="1"/>
  <c r="C79" i="10" s="1"/>
  <c r="P81" i="1"/>
  <c r="C80" i="10" s="1"/>
  <c r="P84" i="1"/>
  <c r="C83" i="10" s="1"/>
  <c r="P85" i="1"/>
  <c r="C84" i="10" s="1"/>
  <c r="P86" i="1"/>
  <c r="C85" i="10" s="1"/>
  <c r="P89" i="1"/>
  <c r="C88" i="10" s="1"/>
  <c r="P90" i="1"/>
  <c r="C89" i="10" s="1"/>
  <c r="P91" i="1"/>
  <c r="C90" i="10" s="1"/>
  <c r="P94" i="1"/>
  <c r="C93" i="10" s="1"/>
  <c r="P95" i="1"/>
  <c r="C94" i="10" s="1"/>
  <c r="P96" i="1"/>
  <c r="C95" i="10" s="1"/>
  <c r="P99" i="1"/>
  <c r="C98" i="10" s="1"/>
  <c r="P100" i="1"/>
  <c r="C99" i="10" s="1"/>
  <c r="P101" i="1"/>
  <c r="C100" i="10" s="1"/>
  <c r="P104" i="1"/>
  <c r="C103" i="10" s="1"/>
  <c r="P105" i="1"/>
  <c r="C104" i="10" s="1"/>
  <c r="P106" i="1"/>
  <c r="C105" i="10" s="1"/>
  <c r="P109" i="1"/>
  <c r="C108" i="10" s="1"/>
  <c r="P110" i="1"/>
  <c r="C109" i="10" s="1"/>
  <c r="P111" i="1"/>
  <c r="C110" i="10" s="1"/>
  <c r="P114" i="1"/>
  <c r="C113" i="10" s="1"/>
  <c r="P115" i="1"/>
  <c r="C114" i="10" s="1"/>
  <c r="P116" i="1"/>
  <c r="C115" i="10" s="1"/>
  <c r="P119" i="1"/>
  <c r="C118" i="10" s="1"/>
  <c r="P120" i="1"/>
  <c r="C119" i="10" s="1"/>
  <c r="P121" i="1"/>
  <c r="C120" i="10" s="1"/>
  <c r="P124" i="1"/>
  <c r="P125" i="1"/>
  <c r="P126" i="1"/>
  <c r="P129" i="1"/>
  <c r="P130" i="1"/>
  <c r="P131" i="1"/>
  <c r="P134" i="1"/>
  <c r="P135" i="1"/>
  <c r="P136" i="1"/>
  <c r="P139" i="1"/>
  <c r="P140" i="1"/>
  <c r="P141" i="1"/>
  <c r="P144" i="1"/>
  <c r="P145" i="1"/>
  <c r="P146" i="1"/>
  <c r="P149" i="1"/>
  <c r="P150" i="1"/>
  <c r="P151" i="1"/>
  <c r="Q5" i="1"/>
  <c r="Q6" i="1"/>
  <c r="Q7" i="1"/>
  <c r="Q9" i="1"/>
  <c r="Q10" i="1"/>
  <c r="Q11" i="1"/>
  <c r="Q12" i="1"/>
  <c r="Q14" i="1"/>
  <c r="Q15" i="1"/>
  <c r="Q16" i="1"/>
  <c r="Q17" i="1"/>
  <c r="Q19" i="1"/>
  <c r="Q20" i="1"/>
  <c r="Q21" i="1"/>
  <c r="Q22" i="1"/>
  <c r="Q24" i="1"/>
  <c r="Q25" i="1"/>
  <c r="Q26" i="1"/>
  <c r="Q27" i="1"/>
  <c r="Q29" i="1"/>
  <c r="Q30" i="1"/>
  <c r="Q31" i="1"/>
  <c r="Q32" i="1"/>
  <c r="Q34" i="1"/>
  <c r="Q35" i="1"/>
  <c r="Q36" i="1"/>
  <c r="Q37" i="1"/>
  <c r="Q39" i="1"/>
  <c r="Q40" i="1"/>
  <c r="Q41" i="1"/>
  <c r="Q42" i="1"/>
  <c r="Q44" i="1"/>
  <c r="Q45" i="1"/>
  <c r="Q46" i="1"/>
  <c r="Q47" i="1"/>
  <c r="Q49" i="1"/>
  <c r="Q50" i="1"/>
  <c r="Q51" i="1"/>
  <c r="Q52" i="1"/>
  <c r="Q54" i="1"/>
  <c r="Q55" i="1"/>
  <c r="Q56" i="1"/>
  <c r="Q57" i="1"/>
  <c r="Q59" i="1"/>
  <c r="Q60" i="1"/>
  <c r="Q61" i="1"/>
  <c r="Q62" i="1"/>
  <c r="Q64" i="1"/>
  <c r="Q65" i="1"/>
  <c r="Q66" i="1"/>
  <c r="Q67" i="1"/>
  <c r="Q69" i="1"/>
  <c r="Q70" i="1"/>
  <c r="Q71" i="1"/>
  <c r="Q72" i="1"/>
  <c r="Q74" i="1"/>
  <c r="Q75" i="1"/>
  <c r="Q76" i="1"/>
  <c r="Q77" i="1"/>
  <c r="Q79" i="1"/>
  <c r="Q80" i="1"/>
  <c r="Q81" i="1"/>
  <c r="Q82" i="1"/>
  <c r="Q84" i="1"/>
  <c r="Q85" i="1"/>
  <c r="Q86" i="1"/>
  <c r="Q87" i="1"/>
  <c r="Q89" i="1"/>
  <c r="Q90" i="1"/>
  <c r="Q91" i="1"/>
  <c r="Q92" i="1"/>
  <c r="Q94" i="1"/>
  <c r="Q95" i="1"/>
  <c r="Q96" i="1"/>
  <c r="Q97" i="1"/>
  <c r="Q99" i="1"/>
  <c r="Q100" i="1"/>
  <c r="Q101" i="1"/>
  <c r="Q102" i="1"/>
  <c r="Q104" i="1"/>
  <c r="Q105" i="1"/>
  <c r="Q106" i="1"/>
  <c r="Q107" i="1"/>
  <c r="Q109" i="1"/>
  <c r="Q110" i="1"/>
  <c r="Q111" i="1"/>
  <c r="Q112" i="1"/>
  <c r="Q114" i="1"/>
  <c r="Q115" i="1"/>
  <c r="Q116" i="1"/>
  <c r="Q117" i="1"/>
  <c r="Q119" i="1"/>
  <c r="Q120" i="1"/>
  <c r="Q121" i="1"/>
  <c r="Q122" i="1"/>
  <c r="Q124" i="1"/>
  <c r="Q125" i="1"/>
  <c r="Q126" i="1"/>
  <c r="Q127" i="1"/>
  <c r="Q129" i="1"/>
  <c r="Q130" i="1"/>
  <c r="Q131" i="1"/>
  <c r="Q132" i="1"/>
  <c r="Q134" i="1"/>
  <c r="Q135" i="1"/>
  <c r="Q136" i="1"/>
  <c r="Q137" i="1"/>
  <c r="Q139" i="1"/>
  <c r="Q140" i="1"/>
  <c r="Q141" i="1"/>
  <c r="Q142" i="1"/>
  <c r="Q144" i="1"/>
  <c r="Q145" i="1"/>
  <c r="Q146" i="1"/>
  <c r="Q147" i="1"/>
  <c r="Q149" i="1"/>
  <c r="Q150" i="1"/>
  <c r="Q151" i="1"/>
  <c r="Q152" i="1"/>
  <c r="Q4" i="1"/>
  <c r="A122" i="20" l="1"/>
  <c r="A121" i="20"/>
  <c r="A120" i="20"/>
  <c r="A119" i="20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9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3" i="20"/>
  <c r="A122" i="18"/>
  <c r="A121" i="18"/>
  <c r="A120" i="18"/>
  <c r="A119" i="18"/>
  <c r="A118" i="18"/>
  <c r="A117" i="18"/>
  <c r="A116" i="18"/>
  <c r="A115" i="18"/>
  <c r="A114" i="18"/>
  <c r="A113" i="18"/>
  <c r="A112" i="18"/>
  <c r="A111" i="18"/>
  <c r="A110" i="18"/>
  <c r="A109" i="18"/>
  <c r="A108" i="18"/>
  <c r="A107" i="18"/>
  <c r="A106" i="18"/>
  <c r="A105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122" i="16"/>
  <c r="B121" i="16"/>
  <c r="A121" i="16"/>
  <c r="A120" i="16"/>
  <c r="A119" i="16"/>
  <c r="A118" i="16"/>
  <c r="B117" i="16"/>
  <c r="A117" i="16"/>
  <c r="A116" i="16"/>
  <c r="A115" i="16"/>
  <c r="A114" i="16"/>
  <c r="B113" i="16"/>
  <c r="A113" i="16"/>
  <c r="A112" i="16"/>
  <c r="A111" i="16"/>
  <c r="A110" i="16"/>
  <c r="A109" i="16"/>
  <c r="A108" i="16"/>
  <c r="A107" i="16"/>
  <c r="A106" i="16"/>
  <c r="B105" i="16"/>
  <c r="A105" i="16"/>
  <c r="A104" i="16"/>
  <c r="A103" i="16"/>
  <c r="A102" i="16"/>
  <c r="B101" i="16"/>
  <c r="A101" i="16"/>
  <c r="A100" i="16"/>
  <c r="A99" i="16"/>
  <c r="A98" i="16"/>
  <c r="B97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B85" i="16"/>
  <c r="A85" i="16"/>
  <c r="A84" i="16"/>
  <c r="A83" i="16"/>
  <c r="A82" i="16"/>
  <c r="B81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B39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B25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B7" i="16"/>
  <c r="A7" i="16"/>
  <c r="A6" i="16"/>
  <c r="A5" i="16"/>
  <c r="A4" i="16"/>
  <c r="A3" i="16"/>
  <c r="B50" i="16"/>
  <c r="B49" i="16"/>
  <c r="B48" i="16"/>
  <c r="B47" i="16"/>
  <c r="B42" i="16"/>
  <c r="B41" i="16"/>
  <c r="B40" i="16"/>
  <c r="B34" i="16"/>
  <c r="B33" i="16"/>
  <c r="B32" i="16"/>
  <c r="B31" i="16"/>
  <c r="B26" i="16"/>
  <c r="B24" i="16"/>
  <c r="B23" i="16"/>
  <c r="B18" i="16"/>
  <c r="B17" i="16"/>
  <c r="B16" i="16"/>
  <c r="B15" i="16"/>
  <c r="B10" i="16"/>
  <c r="B9" i="16"/>
  <c r="B8" i="16"/>
  <c r="B122" i="16"/>
  <c r="B120" i="16"/>
  <c r="B119" i="16"/>
  <c r="B118" i="16"/>
  <c r="B116" i="16"/>
  <c r="B115" i="16"/>
  <c r="B114" i="16"/>
  <c r="B112" i="16"/>
  <c r="B111" i="16"/>
  <c r="B110" i="16"/>
  <c r="B109" i="16"/>
  <c r="B108" i="16"/>
  <c r="B107" i="16"/>
  <c r="B106" i="16"/>
  <c r="B104" i="16"/>
  <c r="B103" i="16"/>
  <c r="B102" i="16"/>
  <c r="B100" i="16"/>
  <c r="B99" i="16"/>
  <c r="B98" i="16"/>
  <c r="B96" i="16"/>
  <c r="B95" i="16"/>
  <c r="B94" i="16"/>
  <c r="B93" i="16"/>
  <c r="B92" i="16"/>
  <c r="B91" i="16"/>
  <c r="B90" i="16"/>
  <c r="B89" i="16"/>
  <c r="B88" i="16"/>
  <c r="B87" i="16"/>
  <c r="B86" i="16"/>
  <c r="B84" i="16"/>
  <c r="B83" i="16"/>
  <c r="B82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46" i="16"/>
  <c r="B45" i="16"/>
  <c r="B44" i="16"/>
  <c r="B43" i="16"/>
  <c r="B38" i="16"/>
  <c r="B37" i="16"/>
  <c r="B36" i="16"/>
  <c r="B35" i="16"/>
  <c r="B30" i="16"/>
  <c r="B29" i="16"/>
  <c r="B28" i="16"/>
  <c r="B27" i="16"/>
  <c r="B22" i="16"/>
  <c r="B21" i="16"/>
  <c r="B20" i="16"/>
  <c r="B19" i="16"/>
  <c r="B14" i="16"/>
  <c r="B13" i="16"/>
  <c r="B12" i="16"/>
  <c r="B11" i="16"/>
  <c r="B6" i="16"/>
  <c r="B5" i="16"/>
  <c r="B4" i="16"/>
  <c r="B3" i="16"/>
  <c r="A50" i="14"/>
  <c r="A49" i="14"/>
  <c r="A48" i="14"/>
  <c r="A47" i="14"/>
  <c r="A42" i="14"/>
  <c r="A41" i="14"/>
  <c r="A40" i="14"/>
  <c r="A39" i="14"/>
  <c r="A34" i="14"/>
  <c r="A33" i="14"/>
  <c r="A32" i="14"/>
  <c r="A31" i="14"/>
  <c r="A26" i="14"/>
  <c r="A25" i="14"/>
  <c r="A24" i="14"/>
  <c r="A23" i="14"/>
  <c r="A18" i="14"/>
  <c r="A17" i="14"/>
  <c r="A16" i="14"/>
  <c r="A15" i="14"/>
  <c r="A10" i="14"/>
  <c r="A9" i="14"/>
  <c r="A8" i="14"/>
  <c r="A7" i="14"/>
  <c r="A122" i="14"/>
  <c r="A121" i="14"/>
  <c r="A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46" i="14"/>
  <c r="A45" i="14"/>
  <c r="A44" i="14"/>
  <c r="A43" i="14"/>
  <c r="A38" i="14"/>
  <c r="A37" i="14"/>
  <c r="A36" i="14"/>
  <c r="A35" i="14"/>
  <c r="A30" i="14"/>
  <c r="A29" i="14"/>
  <c r="A28" i="14"/>
  <c r="A27" i="14"/>
  <c r="A22" i="14"/>
  <c r="A21" i="14"/>
  <c r="A20" i="14"/>
  <c r="A19" i="14"/>
  <c r="A14" i="14"/>
  <c r="A13" i="14"/>
  <c r="A12" i="14"/>
  <c r="A11" i="14"/>
  <c r="A6" i="14"/>
  <c r="A5" i="14"/>
  <c r="A4" i="14"/>
  <c r="A3" i="14"/>
  <c r="A50" i="12"/>
  <c r="A49" i="12"/>
  <c r="B48" i="12"/>
  <c r="A48" i="12"/>
  <c r="A47" i="12"/>
  <c r="A42" i="12"/>
  <c r="B41" i="12"/>
  <c r="A41" i="12"/>
  <c r="A40" i="12"/>
  <c r="A39" i="12"/>
  <c r="B34" i="12"/>
  <c r="A34" i="12"/>
  <c r="B33" i="12"/>
  <c r="A33" i="12"/>
  <c r="A32" i="12"/>
  <c r="A31" i="12"/>
  <c r="B26" i="12"/>
  <c r="A26" i="12"/>
  <c r="A25" i="12"/>
  <c r="A24" i="12"/>
  <c r="A23" i="12"/>
  <c r="B18" i="12"/>
  <c r="A18" i="12"/>
  <c r="A17" i="12"/>
  <c r="B16" i="12"/>
  <c r="A16" i="12"/>
  <c r="A15" i="12"/>
  <c r="A10" i="12"/>
  <c r="B9" i="12"/>
  <c r="A9" i="12"/>
  <c r="A8" i="12"/>
  <c r="A7" i="12"/>
  <c r="B122" i="12"/>
  <c r="B121" i="12"/>
  <c r="B118" i="12"/>
  <c r="B117" i="12"/>
  <c r="B115" i="12"/>
  <c r="B109" i="12"/>
  <c r="B106" i="12"/>
  <c r="B105" i="12"/>
  <c r="B102" i="12"/>
  <c r="B101" i="12"/>
  <c r="B99" i="12"/>
  <c r="B93" i="12"/>
  <c r="B90" i="12"/>
  <c r="B89" i="12"/>
  <c r="B86" i="12"/>
  <c r="B85" i="12"/>
  <c r="B83" i="12"/>
  <c r="B77" i="12"/>
  <c r="B74" i="12"/>
  <c r="B73" i="12"/>
  <c r="B70" i="12"/>
  <c r="B69" i="12"/>
  <c r="B67" i="12"/>
  <c r="B61" i="12"/>
  <c r="B58" i="12"/>
  <c r="B57" i="12"/>
  <c r="B54" i="12"/>
  <c r="B53" i="12"/>
  <c r="B51" i="12"/>
  <c r="B37" i="12"/>
  <c r="B30" i="12"/>
  <c r="B29" i="12"/>
  <c r="B22" i="12"/>
  <c r="B21" i="12"/>
  <c r="B19" i="12"/>
  <c r="B5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46" i="12"/>
  <c r="A45" i="12"/>
  <c r="A44" i="12"/>
  <c r="A43" i="12"/>
  <c r="A38" i="12"/>
  <c r="A37" i="12"/>
  <c r="A36" i="12"/>
  <c r="A35" i="12"/>
  <c r="A30" i="12"/>
  <c r="A29" i="12"/>
  <c r="A28" i="12"/>
  <c r="A27" i="12"/>
  <c r="A22" i="12"/>
  <c r="A21" i="12"/>
  <c r="A20" i="12"/>
  <c r="A19" i="12"/>
  <c r="A14" i="12"/>
  <c r="A13" i="12"/>
  <c r="A12" i="12"/>
  <c r="A11" i="12"/>
  <c r="A6" i="12"/>
  <c r="A5" i="12"/>
  <c r="A4" i="12"/>
  <c r="A3" i="12"/>
  <c r="B50" i="12"/>
  <c r="B49" i="12"/>
  <c r="B47" i="12"/>
  <c r="B42" i="12"/>
  <c r="B40" i="12"/>
  <c r="B39" i="12"/>
  <c r="B32" i="12"/>
  <c r="B31" i="12"/>
  <c r="B25" i="12"/>
  <c r="B24" i="12"/>
  <c r="B23" i="12"/>
  <c r="B17" i="12"/>
  <c r="B15" i="12"/>
  <c r="B10" i="12"/>
  <c r="B8" i="12"/>
  <c r="B7" i="12"/>
  <c r="B120" i="12"/>
  <c r="B119" i="12"/>
  <c r="B116" i="12"/>
  <c r="B114" i="12"/>
  <c r="B113" i="12"/>
  <c r="B112" i="12"/>
  <c r="B111" i="12"/>
  <c r="B110" i="12"/>
  <c r="B108" i="12"/>
  <c r="B107" i="12"/>
  <c r="B104" i="12"/>
  <c r="B103" i="12"/>
  <c r="B100" i="12"/>
  <c r="B98" i="12"/>
  <c r="B97" i="12"/>
  <c r="B96" i="12"/>
  <c r="B95" i="12"/>
  <c r="B94" i="12"/>
  <c r="B92" i="12"/>
  <c r="B91" i="12"/>
  <c r="B88" i="12"/>
  <c r="B87" i="12"/>
  <c r="B84" i="12"/>
  <c r="B82" i="12"/>
  <c r="B81" i="12"/>
  <c r="B80" i="12"/>
  <c r="B79" i="12"/>
  <c r="B78" i="12"/>
  <c r="B76" i="12"/>
  <c r="B75" i="12"/>
  <c r="B72" i="12"/>
  <c r="B71" i="12"/>
  <c r="B68" i="12"/>
  <c r="B66" i="12"/>
  <c r="B65" i="12"/>
  <c r="B64" i="12"/>
  <c r="B63" i="12"/>
  <c r="B62" i="12"/>
  <c r="B60" i="12"/>
  <c r="B59" i="12"/>
  <c r="B56" i="12"/>
  <c r="B55" i="12"/>
  <c r="B52" i="12"/>
  <c r="B46" i="12"/>
  <c r="B45" i="12"/>
  <c r="B44" i="12"/>
  <c r="B43" i="12"/>
  <c r="B38" i="12"/>
  <c r="B36" i="12"/>
  <c r="B35" i="12"/>
  <c r="B28" i="12"/>
  <c r="B27" i="12"/>
  <c r="B20" i="12"/>
  <c r="B14" i="12"/>
  <c r="B13" i="12"/>
  <c r="B12" i="12"/>
  <c r="B11" i="12"/>
  <c r="B6" i="12"/>
  <c r="B4" i="12"/>
  <c r="B3" i="12"/>
  <c r="R50" i="8" l="1"/>
  <c r="R48" i="8"/>
  <c r="R56" i="8"/>
  <c r="P58" i="8"/>
  <c r="P16" i="8"/>
  <c r="P44" i="8"/>
  <c r="P48" i="8"/>
  <c r="N34" i="8"/>
  <c r="N42" i="8"/>
  <c r="N50" i="8"/>
  <c r="N12" i="8"/>
  <c r="N32" i="8"/>
  <c r="N40" i="8"/>
  <c r="N44" i="8"/>
  <c r="N56" i="8"/>
  <c r="K18" i="8"/>
  <c r="K50" i="8"/>
  <c r="K58" i="8"/>
  <c r="K62" i="8"/>
  <c r="K52" i="8"/>
  <c r="H50" i="8"/>
  <c r="H26" i="8"/>
  <c r="H58" i="8"/>
  <c r="H34" i="8"/>
  <c r="H40" i="8"/>
  <c r="H52" i="8"/>
  <c r="H60" i="8"/>
  <c r="R46" i="8" l="1"/>
  <c r="H28" i="8"/>
  <c r="K44" i="8"/>
  <c r="K56" i="8"/>
  <c r="N52" i="8"/>
  <c r="H36" i="8"/>
  <c r="H42" i="8"/>
  <c r="K46" i="8"/>
  <c r="K34" i="8"/>
  <c r="N60" i="8"/>
  <c r="N48" i="8"/>
  <c r="N28" i="8"/>
  <c r="P60" i="8"/>
  <c r="R52" i="8"/>
  <c r="H48" i="8"/>
  <c r="R44" i="8"/>
  <c r="H56" i="8"/>
  <c r="H24" i="8"/>
  <c r="H44" i="8"/>
  <c r="H32" i="8"/>
  <c r="K60" i="8"/>
  <c r="K54" i="8"/>
  <c r="N36" i="8"/>
  <c r="N24" i="8"/>
  <c r="N58" i="8"/>
  <c r="N38" i="8"/>
  <c r="N26" i="8"/>
  <c r="P50" i="8"/>
  <c r="R60" i="8"/>
  <c r="R58" i="8"/>
  <c r="R54" i="8"/>
  <c r="R62" i="8"/>
  <c r="P56" i="8"/>
  <c r="P36" i="8"/>
  <c r="P52" i="8"/>
  <c r="P62" i="8"/>
  <c r="P54" i="8"/>
  <c r="P46" i="8"/>
  <c r="N46" i="8"/>
  <c r="N54" i="8"/>
  <c r="N62" i="8"/>
  <c r="N30" i="8"/>
  <c r="K48" i="8"/>
  <c r="K16" i="8"/>
  <c r="K32" i="8"/>
  <c r="H62" i="8"/>
  <c r="H30" i="8"/>
  <c r="H38" i="8"/>
  <c r="H54" i="8"/>
  <c r="H46" i="8"/>
  <c r="V62" i="7" l="1"/>
  <c r="V60" i="7"/>
  <c r="V58" i="7"/>
  <c r="V56" i="7"/>
  <c r="V54" i="7"/>
  <c r="V52" i="7"/>
  <c r="V50" i="7"/>
  <c r="V48" i="7"/>
  <c r="R48" i="7" s="1"/>
  <c r="V46" i="7"/>
  <c r="R46" i="7" s="1"/>
  <c r="V44" i="7"/>
  <c r="R44" i="7" s="1"/>
  <c r="V42" i="7"/>
  <c r="R42" i="7" s="1"/>
  <c r="V40" i="7"/>
  <c r="R40" i="7" s="1"/>
  <c r="V38" i="7"/>
  <c r="R38" i="7" s="1"/>
  <c r="V36" i="7"/>
  <c r="R36" i="7" s="1"/>
  <c r="V34" i="7"/>
  <c r="R34" i="7" s="1"/>
  <c r="V32" i="7"/>
  <c r="R32" i="7" s="1"/>
  <c r="V30" i="7"/>
  <c r="R30" i="7" s="1"/>
  <c r="V28" i="7"/>
  <c r="R28" i="7" s="1"/>
  <c r="V26" i="7"/>
  <c r="R26" i="7" s="1"/>
  <c r="V24" i="7"/>
  <c r="R24" i="7" s="1"/>
  <c r="V22" i="7"/>
  <c r="R22" i="7" s="1"/>
  <c r="V20" i="7"/>
  <c r="R20" i="7" s="1"/>
  <c r="V18" i="7"/>
  <c r="R18" i="7" s="1"/>
  <c r="V16" i="7"/>
  <c r="R16" i="7" s="1"/>
  <c r="V14" i="7"/>
  <c r="R14" i="7" s="1"/>
  <c r="V12" i="7"/>
  <c r="R12" i="7" s="1"/>
  <c r="V10" i="7"/>
  <c r="R10" i="7" s="1"/>
  <c r="V8" i="7"/>
  <c r="R8" i="7" s="1"/>
  <c r="V6" i="7"/>
  <c r="R6" i="7" s="1"/>
  <c r="S11" i="1" l="1"/>
  <c r="B13" i="10" s="1"/>
  <c r="A50" i="10"/>
  <c r="A49" i="10"/>
  <c r="A48" i="10"/>
  <c r="A47" i="10"/>
  <c r="A42" i="10"/>
  <c r="A41" i="10"/>
  <c r="A40" i="10"/>
  <c r="A39" i="10"/>
  <c r="A34" i="10"/>
  <c r="A33" i="10"/>
  <c r="A32" i="10"/>
  <c r="A31" i="10"/>
  <c r="A26" i="10"/>
  <c r="A25" i="10"/>
  <c r="A24" i="10"/>
  <c r="A23" i="10"/>
  <c r="A18" i="10"/>
  <c r="A17" i="10"/>
  <c r="A16" i="10"/>
  <c r="A15" i="10"/>
  <c r="A10" i="10"/>
  <c r="A9" i="10"/>
  <c r="A8" i="10"/>
  <c r="A7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46" i="10"/>
  <c r="A45" i="10"/>
  <c r="A44" i="10"/>
  <c r="A43" i="10"/>
  <c r="A38" i="10"/>
  <c r="A37" i="10"/>
  <c r="A36" i="10"/>
  <c r="A35" i="10"/>
  <c r="A30" i="10"/>
  <c r="A29" i="10"/>
  <c r="A28" i="10"/>
  <c r="A27" i="10"/>
  <c r="A22" i="10"/>
  <c r="A21" i="10"/>
  <c r="A20" i="10"/>
  <c r="A19" i="10"/>
  <c r="A14" i="10"/>
  <c r="A13" i="10"/>
  <c r="A12" i="10"/>
  <c r="A11" i="10"/>
  <c r="A6" i="10"/>
  <c r="A5" i="10"/>
  <c r="A4" i="10"/>
  <c r="A3" i="10"/>
  <c r="P50" i="7" l="1"/>
  <c r="R50" i="7" s="1"/>
  <c r="N50" i="7"/>
  <c r="P52" i="7"/>
  <c r="R52" i="7" s="1"/>
  <c r="N52" i="7"/>
  <c r="P54" i="7"/>
  <c r="R54" i="7" s="1"/>
  <c r="N54" i="7"/>
  <c r="P56" i="7"/>
  <c r="R56" i="7" s="1"/>
  <c r="N56" i="7"/>
  <c r="P58" i="7"/>
  <c r="R58" i="7" s="1"/>
  <c r="N58" i="7"/>
  <c r="P60" i="7"/>
  <c r="R60" i="7" s="1"/>
  <c r="N60" i="7"/>
  <c r="P62" i="7"/>
  <c r="R62" i="7" s="1"/>
  <c r="N62" i="7"/>
  <c r="S4" i="1"/>
  <c r="B3" i="10" s="1"/>
  <c r="Z64" i="1" l="1"/>
  <c r="Z129" i="1"/>
  <c r="Z84" i="1"/>
  <c r="P4" i="1"/>
  <c r="C3" i="10" s="1"/>
  <c r="Z89" i="1" l="1"/>
  <c r="Z109" i="1"/>
  <c r="Z119" i="1"/>
  <c r="Z99" i="1"/>
  <c r="Z94" i="1"/>
  <c r="Z149" i="1"/>
  <c r="Z139" i="1"/>
  <c r="Z134" i="1"/>
  <c r="Z9" i="1"/>
  <c r="W9" i="1" s="1"/>
  <c r="Z69" i="1"/>
  <c r="Z104" i="1"/>
  <c r="Z44" i="1"/>
  <c r="Z24" i="1"/>
  <c r="Z79" i="1"/>
  <c r="Z59" i="1"/>
  <c r="Z39" i="1"/>
  <c r="Z19" i="1"/>
  <c r="Z49" i="1"/>
  <c r="Z54" i="1"/>
  <c r="Z34" i="1"/>
  <c r="Z29" i="1"/>
  <c r="Z114" i="1"/>
  <c r="Z14" i="1"/>
  <c r="Z4" i="1"/>
  <c r="W4" i="1" s="1"/>
  <c r="Z124" i="1"/>
  <c r="Z144" i="1"/>
  <c r="Z74" i="1"/>
  <c r="U62" i="8"/>
  <c r="U60" i="8"/>
  <c r="U58" i="8"/>
  <c r="U56" i="8"/>
  <c r="U54" i="8"/>
  <c r="U52" i="8"/>
  <c r="U50" i="8"/>
  <c r="U48" i="8"/>
  <c r="U46" i="8"/>
  <c r="U44" i="8"/>
  <c r="U42" i="8"/>
  <c r="U40" i="8"/>
  <c r="U38" i="8"/>
  <c r="U36" i="8"/>
  <c r="U34" i="8"/>
  <c r="U32" i="8"/>
  <c r="U30" i="8"/>
  <c r="U28" i="8"/>
  <c r="U26" i="8"/>
  <c r="U20" i="8"/>
  <c r="U18" i="8"/>
  <c r="U16" i="8"/>
  <c r="U12" i="8"/>
  <c r="S5" i="1"/>
  <c r="B4" i="10" l="1"/>
  <c r="W19" i="1"/>
  <c r="W24" i="1"/>
  <c r="W12" i="8" s="1"/>
  <c r="W29" i="1"/>
  <c r="W14" i="8" s="1"/>
  <c r="W34" i="1"/>
  <c r="W16" i="8" s="1"/>
  <c r="W39" i="1"/>
  <c r="W18" i="8" s="1"/>
  <c r="W44" i="1"/>
  <c r="W20" i="8" s="1"/>
  <c r="W49" i="1"/>
  <c r="W22" i="8" s="1"/>
  <c r="W54" i="1"/>
  <c r="E24" i="8" s="1"/>
  <c r="W24" i="8" s="1"/>
  <c r="W59" i="1"/>
  <c r="E26" i="8" s="1"/>
  <c r="W26" i="8" s="1"/>
  <c r="W64" i="1"/>
  <c r="E28" i="8" s="1"/>
  <c r="W28" i="8" s="1"/>
  <c r="W69" i="1"/>
  <c r="E30" i="8" s="1"/>
  <c r="W30" i="8" s="1"/>
  <c r="W74" i="1"/>
  <c r="E32" i="8" s="1"/>
  <c r="W32" i="8" s="1"/>
  <c r="W79" i="1"/>
  <c r="E34" i="8" s="1"/>
  <c r="W34" i="8" s="1"/>
  <c r="W84" i="1"/>
  <c r="E36" i="8" s="1"/>
  <c r="W36" i="8" s="1"/>
  <c r="W89" i="1"/>
  <c r="E38" i="8" s="1"/>
  <c r="W38" i="8" s="1"/>
  <c r="W94" i="1"/>
  <c r="E40" i="8" s="1"/>
  <c r="W40" i="8" s="1"/>
  <c r="W99" i="1"/>
  <c r="E42" i="8" s="1"/>
  <c r="W42" i="8" s="1"/>
  <c r="W104" i="1"/>
  <c r="E44" i="8" s="1"/>
  <c r="W44" i="8" s="1"/>
  <c r="W109" i="1"/>
  <c r="E46" i="8" s="1"/>
  <c r="W46" i="8" s="1"/>
  <c r="W114" i="1"/>
  <c r="E48" i="8" s="1"/>
  <c r="W48" i="8" s="1"/>
  <c r="W119" i="1"/>
  <c r="E50" i="8" s="1"/>
  <c r="W50" i="8" s="1"/>
  <c r="W124" i="1"/>
  <c r="E52" i="8" s="1"/>
  <c r="W52" i="8" s="1"/>
  <c r="W129" i="1"/>
  <c r="E54" i="8" s="1"/>
  <c r="W54" i="8" s="1"/>
  <c r="W134" i="1"/>
  <c r="E56" i="8" s="1"/>
  <c r="W56" i="8" s="1"/>
  <c r="W139" i="1"/>
  <c r="E58" i="8" s="1"/>
  <c r="W58" i="8" s="1"/>
  <c r="W144" i="1"/>
  <c r="E60" i="8" s="1"/>
  <c r="W60" i="8" s="1"/>
  <c r="W149" i="1"/>
  <c r="E62" i="8" s="1"/>
  <c r="W62" i="8" s="1"/>
  <c r="W14" i="1"/>
  <c r="S152" i="1"/>
  <c r="B50" i="10" s="1"/>
  <c r="S151" i="1"/>
  <c r="B49" i="10" s="1"/>
  <c r="S150" i="1"/>
  <c r="B48" i="10" s="1"/>
  <c r="S149" i="1"/>
  <c r="B47" i="10" s="1"/>
  <c r="S147" i="1"/>
  <c r="B42" i="10" s="1"/>
  <c r="S146" i="1"/>
  <c r="B41" i="10" s="1"/>
  <c r="S145" i="1"/>
  <c r="B40" i="10" s="1"/>
  <c r="S144" i="1"/>
  <c r="B39" i="10" s="1"/>
  <c r="S142" i="1"/>
  <c r="B34" i="10" s="1"/>
  <c r="S141" i="1"/>
  <c r="B33" i="10" s="1"/>
  <c r="S140" i="1"/>
  <c r="B32" i="10" s="1"/>
  <c r="S139" i="1"/>
  <c r="B31" i="10" s="1"/>
  <c r="S137" i="1"/>
  <c r="B26" i="10" s="1"/>
  <c r="S136" i="1"/>
  <c r="B25" i="10" s="1"/>
  <c r="S135" i="1"/>
  <c r="B24" i="10" s="1"/>
  <c r="S134" i="1"/>
  <c r="B23" i="10" s="1"/>
  <c r="S132" i="1"/>
  <c r="B18" i="10" s="1"/>
  <c r="S131" i="1"/>
  <c r="B17" i="10" s="1"/>
  <c r="S130" i="1"/>
  <c r="B16" i="10" s="1"/>
  <c r="S129" i="1"/>
  <c r="B15" i="10" s="1"/>
  <c r="S127" i="1"/>
  <c r="B10" i="10" s="1"/>
  <c r="S126" i="1"/>
  <c r="B9" i="10" s="1"/>
  <c r="S125" i="1"/>
  <c r="B8" i="10" s="1"/>
  <c r="S124" i="1"/>
  <c r="B7" i="10" s="1"/>
  <c r="S122" i="1"/>
  <c r="B122" i="10" s="1"/>
  <c r="S121" i="1"/>
  <c r="B121" i="10" s="1"/>
  <c r="S120" i="1"/>
  <c r="B120" i="10" s="1"/>
  <c r="S119" i="1"/>
  <c r="B119" i="10" s="1"/>
  <c r="S117" i="1"/>
  <c r="B118" i="10" s="1"/>
  <c r="S116" i="1"/>
  <c r="B117" i="10" s="1"/>
  <c r="S115" i="1"/>
  <c r="B116" i="10" s="1"/>
  <c r="S114" i="1"/>
  <c r="B115" i="10" s="1"/>
  <c r="S112" i="1"/>
  <c r="B114" i="10" s="1"/>
  <c r="S111" i="1"/>
  <c r="B113" i="10" s="1"/>
  <c r="S110" i="1"/>
  <c r="B112" i="10" s="1"/>
  <c r="S109" i="1"/>
  <c r="B111" i="10" s="1"/>
  <c r="S107" i="1"/>
  <c r="B110" i="10" s="1"/>
  <c r="S106" i="1"/>
  <c r="B109" i="10" s="1"/>
  <c r="S105" i="1"/>
  <c r="B108" i="10" s="1"/>
  <c r="S104" i="1"/>
  <c r="B107" i="10" s="1"/>
  <c r="S102" i="1"/>
  <c r="B106" i="10" s="1"/>
  <c r="S101" i="1"/>
  <c r="B105" i="10" s="1"/>
  <c r="S100" i="1"/>
  <c r="B104" i="10" s="1"/>
  <c r="S99" i="1"/>
  <c r="B103" i="10" s="1"/>
  <c r="S97" i="1"/>
  <c r="B102" i="10" s="1"/>
  <c r="S96" i="1"/>
  <c r="B101" i="10" s="1"/>
  <c r="S95" i="1"/>
  <c r="B100" i="10" s="1"/>
  <c r="S94" i="1"/>
  <c r="B99" i="10" s="1"/>
  <c r="S92" i="1"/>
  <c r="B98" i="10" s="1"/>
  <c r="S91" i="1"/>
  <c r="B97" i="10" s="1"/>
  <c r="S90" i="1"/>
  <c r="B96" i="10" s="1"/>
  <c r="S89" i="1"/>
  <c r="B95" i="10" s="1"/>
  <c r="S87" i="1"/>
  <c r="B94" i="10" s="1"/>
  <c r="S86" i="1"/>
  <c r="B93" i="10" s="1"/>
  <c r="S85" i="1"/>
  <c r="B92" i="10" s="1"/>
  <c r="S84" i="1"/>
  <c r="B91" i="10" s="1"/>
  <c r="S82" i="1"/>
  <c r="B90" i="10" s="1"/>
  <c r="S81" i="1"/>
  <c r="B89" i="10" s="1"/>
  <c r="S80" i="1"/>
  <c r="B88" i="10" s="1"/>
  <c r="S79" i="1"/>
  <c r="B87" i="10" s="1"/>
  <c r="S77" i="1"/>
  <c r="B86" i="10" s="1"/>
  <c r="S76" i="1"/>
  <c r="B85" i="10" s="1"/>
  <c r="S75" i="1"/>
  <c r="B84" i="10" s="1"/>
  <c r="S74" i="1"/>
  <c r="B83" i="10" s="1"/>
  <c r="S72" i="1"/>
  <c r="B82" i="10" s="1"/>
  <c r="S71" i="1"/>
  <c r="B81" i="10" s="1"/>
  <c r="S70" i="1"/>
  <c r="B80" i="10" s="1"/>
  <c r="S69" i="1"/>
  <c r="B79" i="10" s="1"/>
  <c r="S67" i="1"/>
  <c r="B78" i="10" s="1"/>
  <c r="S66" i="1"/>
  <c r="B77" i="10" s="1"/>
  <c r="S65" i="1"/>
  <c r="B76" i="10" s="1"/>
  <c r="S64" i="1"/>
  <c r="B75" i="10" s="1"/>
  <c r="S62" i="1"/>
  <c r="B74" i="10" s="1"/>
  <c r="S61" i="1"/>
  <c r="B73" i="10" s="1"/>
  <c r="S60" i="1"/>
  <c r="B72" i="10" s="1"/>
  <c r="S59" i="1"/>
  <c r="B71" i="10" s="1"/>
  <c r="S57" i="1"/>
  <c r="B70" i="10" s="1"/>
  <c r="S56" i="1"/>
  <c r="B69" i="10" s="1"/>
  <c r="S55" i="1"/>
  <c r="B68" i="10" s="1"/>
  <c r="S54" i="1"/>
  <c r="B67" i="10" s="1"/>
  <c r="S52" i="1"/>
  <c r="B66" i="10" s="1"/>
  <c r="S51" i="1"/>
  <c r="B65" i="10" s="1"/>
  <c r="S50" i="1"/>
  <c r="B64" i="10" s="1"/>
  <c r="S49" i="1"/>
  <c r="B63" i="10" s="1"/>
  <c r="S47" i="1"/>
  <c r="B62" i="10" s="1"/>
  <c r="S46" i="1"/>
  <c r="B61" i="10" s="1"/>
  <c r="S45" i="1"/>
  <c r="B60" i="10" s="1"/>
  <c r="S44" i="1"/>
  <c r="B59" i="10" s="1"/>
  <c r="S42" i="1"/>
  <c r="B58" i="10" s="1"/>
  <c r="S41" i="1"/>
  <c r="B57" i="10" s="1"/>
  <c r="S40" i="1"/>
  <c r="B56" i="10" s="1"/>
  <c r="S39" i="1"/>
  <c r="B55" i="10" s="1"/>
  <c r="S37" i="1"/>
  <c r="B54" i="10" s="1"/>
  <c r="S36" i="1"/>
  <c r="B53" i="10" s="1"/>
  <c r="S35" i="1"/>
  <c r="B52" i="10" s="1"/>
  <c r="S34" i="1"/>
  <c r="B51" i="10" s="1"/>
  <c r="S32" i="1"/>
  <c r="B46" i="10" s="1"/>
  <c r="S31" i="1"/>
  <c r="B45" i="10" s="1"/>
  <c r="S30" i="1"/>
  <c r="B44" i="10" s="1"/>
  <c r="S29" i="1"/>
  <c r="B43" i="10" s="1"/>
  <c r="S27" i="1"/>
  <c r="B38" i="10" s="1"/>
  <c r="S26" i="1"/>
  <c r="B37" i="10" s="1"/>
  <c r="S25" i="1"/>
  <c r="B36" i="10" s="1"/>
  <c r="S24" i="1"/>
  <c r="B35" i="10" s="1"/>
  <c r="S22" i="1"/>
  <c r="B30" i="10" s="1"/>
  <c r="S21" i="1"/>
  <c r="B29" i="10" s="1"/>
  <c r="S20" i="1"/>
  <c r="B28" i="10" s="1"/>
  <c r="S19" i="1"/>
  <c r="B27" i="10" s="1"/>
  <c r="S17" i="1"/>
  <c r="B22" i="10" s="1"/>
  <c r="S16" i="1"/>
  <c r="B21" i="10" s="1"/>
  <c r="S15" i="1"/>
  <c r="B20" i="10" s="1"/>
  <c r="S14" i="1"/>
  <c r="B19" i="10" s="1"/>
  <c r="S12" i="1"/>
  <c r="B14" i="10" s="1"/>
  <c r="S10" i="1"/>
  <c r="B12" i="10" s="1"/>
  <c r="S9" i="1"/>
  <c r="B11" i="10" s="1"/>
  <c r="S7" i="1"/>
  <c r="B6" i="10" s="1"/>
  <c r="S6" i="1"/>
  <c r="B5" i="10" s="1"/>
  <c r="W10" i="8" l="1"/>
  <c r="U8" i="8"/>
  <c r="U6" i="8"/>
  <c r="W6" i="8" l="1"/>
  <c r="W4" i="8"/>
  <c r="W8" i="8"/>
</calcChain>
</file>

<file path=xl/sharedStrings.xml><?xml version="1.0" encoding="utf-8"?>
<sst xmlns="http://schemas.openxmlformats.org/spreadsheetml/2006/main" count="2873" uniqueCount="1567">
  <si>
    <t>HUMOROUS MONOLOGUES</t>
  </si>
  <si>
    <t>Round 1:</t>
  </si>
  <si>
    <t>Round 2:</t>
  </si>
  <si>
    <t>Round 3:</t>
  </si>
  <si>
    <t>Student Name</t>
  </si>
  <si>
    <t>Title of Piece</t>
  </si>
  <si>
    <t>R1 rank</t>
  </si>
  <si>
    <t>R2 rank</t>
  </si>
  <si>
    <t>R3 rank</t>
  </si>
  <si>
    <t>TOTAL RANK</t>
  </si>
  <si>
    <t>TOTAL SCHOOL SWEEPS POINTS</t>
  </si>
  <si>
    <t>Time Violations</t>
  </si>
  <si>
    <t>A-101</t>
  </si>
  <si>
    <t>A-102</t>
  </si>
  <si>
    <t>A-103</t>
  </si>
  <si>
    <t>A-104</t>
  </si>
  <si>
    <t>B-101</t>
  </si>
  <si>
    <t>B-102</t>
  </si>
  <si>
    <t>B-103</t>
  </si>
  <si>
    <t>B-104</t>
  </si>
  <si>
    <t>C-101</t>
  </si>
  <si>
    <t>C-102</t>
  </si>
  <si>
    <t>C-103</t>
  </si>
  <si>
    <t>C-104</t>
  </si>
  <si>
    <t>D-101</t>
  </si>
  <si>
    <t>D-102</t>
  </si>
  <si>
    <t>D-103</t>
  </si>
  <si>
    <t>D-104</t>
  </si>
  <si>
    <t>E-101</t>
  </si>
  <si>
    <t>E-102</t>
  </si>
  <si>
    <t>E-103</t>
  </si>
  <si>
    <t>E-104</t>
  </si>
  <si>
    <t>F-101</t>
  </si>
  <si>
    <t>F-102</t>
  </si>
  <si>
    <t>F-103</t>
  </si>
  <si>
    <t>F-104</t>
  </si>
  <si>
    <t>G-101</t>
  </si>
  <si>
    <t>G-102</t>
  </si>
  <si>
    <t>G-103</t>
  </si>
  <si>
    <t>G-104</t>
  </si>
  <si>
    <t>H-101</t>
  </si>
  <si>
    <t>H-102</t>
  </si>
  <si>
    <t>H-103</t>
  </si>
  <si>
    <t>H-104</t>
  </si>
  <si>
    <t>J-101</t>
  </si>
  <si>
    <t>J-102</t>
  </si>
  <si>
    <t>J-103</t>
  </si>
  <si>
    <t>J-104</t>
  </si>
  <si>
    <t>K-101</t>
  </si>
  <si>
    <t>K-102</t>
  </si>
  <si>
    <t>K-103</t>
  </si>
  <si>
    <t>K-104</t>
  </si>
  <si>
    <t>L-101</t>
  </si>
  <si>
    <t>L-102</t>
  </si>
  <si>
    <t>L-103</t>
  </si>
  <si>
    <t>L-104</t>
  </si>
  <si>
    <t>M-101</t>
  </si>
  <si>
    <t>M-102</t>
  </si>
  <si>
    <t>M-103</t>
  </si>
  <si>
    <t>M-104</t>
  </si>
  <si>
    <t>N-101</t>
  </si>
  <si>
    <t>N-102</t>
  </si>
  <si>
    <t>N-103</t>
  </si>
  <si>
    <t>N-104</t>
  </si>
  <si>
    <t>P-101</t>
  </si>
  <si>
    <t>P-102</t>
  </si>
  <si>
    <t>P-103</t>
  </si>
  <si>
    <t>P-104</t>
  </si>
  <si>
    <t>Q-101</t>
  </si>
  <si>
    <t>Q-102</t>
  </si>
  <si>
    <t>Q-103</t>
  </si>
  <si>
    <t>Q-104</t>
  </si>
  <si>
    <t>R-101</t>
  </si>
  <si>
    <t>R-102</t>
  </si>
  <si>
    <t>R-103</t>
  </si>
  <si>
    <t>R-104</t>
  </si>
  <si>
    <t>S-101</t>
  </si>
  <si>
    <t>S-102</t>
  </si>
  <si>
    <t>S-103</t>
  </si>
  <si>
    <t>S-104</t>
  </si>
  <si>
    <t>T-101</t>
  </si>
  <si>
    <t>T-102</t>
  </si>
  <si>
    <t>T-103</t>
  </si>
  <si>
    <t>T-104</t>
  </si>
  <si>
    <t>U-101</t>
  </si>
  <si>
    <t>U-102</t>
  </si>
  <si>
    <t>U-103</t>
  </si>
  <si>
    <t>U-104</t>
  </si>
  <si>
    <t>V-101</t>
  </si>
  <si>
    <t>V-102</t>
  </si>
  <si>
    <t>V-103</t>
  </si>
  <si>
    <t>V-104</t>
  </si>
  <si>
    <t>W-101</t>
  </si>
  <si>
    <t>W-102</t>
  </si>
  <si>
    <t>W-103</t>
  </si>
  <si>
    <t>W-104</t>
  </si>
  <si>
    <t>X-101</t>
  </si>
  <si>
    <t>X-102</t>
  </si>
  <si>
    <t>X-103</t>
  </si>
  <si>
    <t>X-104</t>
  </si>
  <si>
    <t>Y-101</t>
  </si>
  <si>
    <t>Y-102</t>
  </si>
  <si>
    <t>Y-103</t>
  </si>
  <si>
    <t>Y-104</t>
  </si>
  <si>
    <t>Z-101</t>
  </si>
  <si>
    <t>Z-102</t>
  </si>
  <si>
    <t>Z-103</t>
  </si>
  <si>
    <t>Z-104</t>
  </si>
  <si>
    <t>AA-101</t>
  </si>
  <si>
    <t>AA-102</t>
  </si>
  <si>
    <t>AA-103</t>
  </si>
  <si>
    <t>AA-104</t>
  </si>
  <si>
    <t>BB-101</t>
  </si>
  <si>
    <t>BB-102</t>
  </si>
  <si>
    <t>BB-103</t>
  </si>
  <si>
    <t>BB-104</t>
  </si>
  <si>
    <t>CC-101</t>
  </si>
  <si>
    <t>CC-102</t>
  </si>
  <si>
    <t>CC-103</t>
  </si>
  <si>
    <t>CC-104</t>
  </si>
  <si>
    <t>DD-101</t>
  </si>
  <si>
    <t>DD-102</t>
  </si>
  <si>
    <t>DD-103</t>
  </si>
  <si>
    <t>DD-104</t>
  </si>
  <si>
    <t>EE-101</t>
  </si>
  <si>
    <t>EE-102</t>
  </si>
  <si>
    <t>EE-103</t>
  </si>
  <si>
    <t>EE-104</t>
  </si>
  <si>
    <t>FF-101</t>
  </si>
  <si>
    <t>FF-102</t>
  </si>
  <si>
    <t>FF-103</t>
  </si>
  <si>
    <t>FF-104</t>
  </si>
  <si>
    <t>DRAMATIC MONOLOGUES</t>
  </si>
  <si>
    <t>CLASSICAL SCENES</t>
  </si>
  <si>
    <t>CONTEMPORARY SCENES</t>
  </si>
  <si>
    <t>PANTOMIMES</t>
  </si>
  <si>
    <t>MUSICAL THEATRE</t>
  </si>
  <si>
    <t>Z-701</t>
  </si>
  <si>
    <t>AA-701</t>
  </si>
  <si>
    <t>BB-701</t>
  </si>
  <si>
    <t>CC-701</t>
  </si>
  <si>
    <t>DD-701</t>
  </si>
  <si>
    <t>EE-701</t>
  </si>
  <si>
    <t>FF-701</t>
  </si>
  <si>
    <t>FINAL SWEEPSTAKES SCORES</t>
  </si>
  <si>
    <t>School Name</t>
  </si>
  <si>
    <t>ONE-ACT</t>
  </si>
  <si>
    <t>TOTAL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</si>
  <si>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</si>
  <si>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</si>
  <si>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</si>
  <si>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</si>
  <si>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</si>
  <si>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</si>
  <si>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</si>
  <si>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</si>
  <si>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</si>
  <si>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</si>
  <si>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</si>
  <si>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</si>
  <si>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</si>
  <si>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</si>
  <si>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</si>
  <si>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</si>
  <si>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</si>
  <si>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</si>
  <si>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</si>
  <si>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</si>
  <si>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</si>
  <si>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</si>
  <si>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</si>
  <si>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</si>
  <si>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</si>
  <si>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BB</t>
  </si>
  <si>
    <t>CC</t>
  </si>
  <si>
    <t>DD</t>
  </si>
  <si>
    <t>EE</t>
  </si>
  <si>
    <t>FF</t>
  </si>
  <si>
    <t>-2 for each</t>
  </si>
  <si>
    <t>3violations</t>
  </si>
  <si>
    <t>1violation</t>
  </si>
  <si>
    <t>2violations</t>
  </si>
  <si>
    <t>Rank</t>
  </si>
  <si>
    <t>Rank 1-4</t>
  </si>
  <si>
    <t>ID</t>
  </si>
  <si>
    <t>Drop Lowest</t>
  </si>
  <si>
    <t>Pick</t>
  </si>
  <si>
    <t>Total MR Score</t>
  </si>
  <si>
    <t>MR 1 Score</t>
  </si>
  <si>
    <t>Finals Medals Round Scores</t>
  </si>
  <si>
    <t>Drops lowest from column q</t>
  </si>
  <si>
    <t>Dramatic</t>
  </si>
  <si>
    <t>Humorous</t>
  </si>
  <si>
    <t>Classical Scenes</t>
  </si>
  <si>
    <t>Classical</t>
  </si>
  <si>
    <t>Contemporary Scenes</t>
  </si>
  <si>
    <t>Contemporary</t>
  </si>
  <si>
    <t>Pantomimes</t>
  </si>
  <si>
    <t>Pantomime</t>
  </si>
  <si>
    <t>Musical Theatre</t>
  </si>
  <si>
    <t>Humorous Monologues</t>
  </si>
  <si>
    <t>Dramatic Monologues</t>
  </si>
  <si>
    <t>A-201</t>
  </si>
  <si>
    <t>A-202</t>
  </si>
  <si>
    <t>A-203</t>
  </si>
  <si>
    <t>A-204</t>
  </si>
  <si>
    <t>B-201</t>
  </si>
  <si>
    <t>B-202</t>
  </si>
  <si>
    <t>B-203</t>
  </si>
  <si>
    <t>B-204</t>
  </si>
  <si>
    <t>C-201</t>
  </si>
  <si>
    <t>C-202</t>
  </si>
  <si>
    <t>C-203</t>
  </si>
  <si>
    <t>C-204</t>
  </si>
  <si>
    <t>D-201</t>
  </si>
  <si>
    <t>D-202</t>
  </si>
  <si>
    <t>D-203</t>
  </si>
  <si>
    <t>D-204</t>
  </si>
  <si>
    <t>E-201</t>
  </si>
  <si>
    <t>E-202</t>
  </si>
  <si>
    <t>E-203</t>
  </si>
  <si>
    <t>E-204</t>
  </si>
  <si>
    <t>F-201</t>
  </si>
  <si>
    <t>F-202</t>
  </si>
  <si>
    <t>F-203</t>
  </si>
  <si>
    <t>F-204</t>
  </si>
  <si>
    <t>G-201</t>
  </si>
  <si>
    <t>G-202</t>
  </si>
  <si>
    <t>G-203</t>
  </si>
  <si>
    <t>G-204</t>
  </si>
  <si>
    <t>H-201</t>
  </si>
  <si>
    <t>H-202</t>
  </si>
  <si>
    <t>H-203</t>
  </si>
  <si>
    <t>H-204</t>
  </si>
  <si>
    <t>J-201</t>
  </si>
  <si>
    <t>J-202</t>
  </si>
  <si>
    <t>J-203</t>
  </si>
  <si>
    <t>J-204</t>
  </si>
  <si>
    <t>K-201</t>
  </si>
  <si>
    <t>K-202</t>
  </si>
  <si>
    <t>K-203</t>
  </si>
  <si>
    <t>K-204</t>
  </si>
  <si>
    <t>L-201</t>
  </si>
  <si>
    <t>L-202</t>
  </si>
  <si>
    <t>L-203</t>
  </si>
  <si>
    <t>L-204</t>
  </si>
  <si>
    <t>M-201</t>
  </si>
  <si>
    <t>M-202</t>
  </si>
  <si>
    <t>M-203</t>
  </si>
  <si>
    <t>M-204</t>
  </si>
  <si>
    <t>N-201</t>
  </si>
  <si>
    <t>N-202</t>
  </si>
  <si>
    <t>N-203</t>
  </si>
  <si>
    <t>N-204</t>
  </si>
  <si>
    <t>P-201</t>
  </si>
  <si>
    <t>P-202</t>
  </si>
  <si>
    <t>P-203</t>
  </si>
  <si>
    <t>P-204</t>
  </si>
  <si>
    <t>Q-201</t>
  </si>
  <si>
    <t>Q-202</t>
  </si>
  <si>
    <t>Q-203</t>
  </si>
  <si>
    <t>Q-204</t>
  </si>
  <si>
    <t>R-201</t>
  </si>
  <si>
    <t>R-202</t>
  </si>
  <si>
    <t>R-203</t>
  </si>
  <si>
    <t>R-204</t>
  </si>
  <si>
    <t>S-201</t>
  </si>
  <si>
    <t>S-202</t>
  </si>
  <si>
    <t>S-203</t>
  </si>
  <si>
    <t>S-204</t>
  </si>
  <si>
    <t>T-201</t>
  </si>
  <si>
    <t>T-202</t>
  </si>
  <si>
    <t>T-203</t>
  </si>
  <si>
    <t>T-204</t>
  </si>
  <si>
    <t>U-201</t>
  </si>
  <si>
    <t>U-202</t>
  </si>
  <si>
    <t>U-203</t>
  </si>
  <si>
    <t>U-204</t>
  </si>
  <si>
    <t>V-201</t>
  </si>
  <si>
    <t>V-202</t>
  </si>
  <si>
    <t>V-203</t>
  </si>
  <si>
    <t>V-204</t>
  </si>
  <si>
    <t>W-201</t>
  </si>
  <si>
    <t>W-202</t>
  </si>
  <si>
    <t>W-203</t>
  </si>
  <si>
    <t>W-204</t>
  </si>
  <si>
    <t>X-201</t>
  </si>
  <si>
    <t>X-202</t>
  </si>
  <si>
    <t>X-203</t>
  </si>
  <si>
    <t>X-204</t>
  </si>
  <si>
    <t>Y-201</t>
  </si>
  <si>
    <t>Y-202</t>
  </si>
  <si>
    <t>Y-203</t>
  </si>
  <si>
    <t>Y-204</t>
  </si>
  <si>
    <t>Z-201</t>
  </si>
  <si>
    <t>Z-202</t>
  </si>
  <si>
    <t>Z-203</t>
  </si>
  <si>
    <t>Z-204</t>
  </si>
  <si>
    <t>AA-201</t>
  </si>
  <si>
    <t>AA-202</t>
  </si>
  <si>
    <t>AA-203</t>
  </si>
  <si>
    <t>AA-204</t>
  </si>
  <si>
    <t>BB-201</t>
  </si>
  <si>
    <t>BB-202</t>
  </si>
  <si>
    <t>BB-203</t>
  </si>
  <si>
    <t>BB-204</t>
  </si>
  <si>
    <t>CC-201</t>
  </si>
  <si>
    <t>CC-202</t>
  </si>
  <si>
    <t>CC-203</t>
  </si>
  <si>
    <t>CC-204</t>
  </si>
  <si>
    <t>DD-201</t>
  </si>
  <si>
    <t>DD-202</t>
  </si>
  <si>
    <t>DD-203</t>
  </si>
  <si>
    <t>DD-204</t>
  </si>
  <si>
    <t>EE-201</t>
  </si>
  <si>
    <t>EE-202</t>
  </si>
  <si>
    <t>EE-203</t>
  </si>
  <si>
    <t>EE-204</t>
  </si>
  <si>
    <t>FF-201</t>
  </si>
  <si>
    <t>FF-202</t>
  </si>
  <si>
    <t>FF-203</t>
  </si>
  <si>
    <t>FF-204</t>
  </si>
  <si>
    <t>A-301</t>
  </si>
  <si>
    <t>A-302</t>
  </si>
  <si>
    <t>A-303</t>
  </si>
  <si>
    <t>A-304</t>
  </si>
  <si>
    <t>B-301</t>
  </si>
  <si>
    <t>B-302</t>
  </si>
  <si>
    <t>B-303</t>
  </si>
  <si>
    <t>B-304</t>
  </si>
  <si>
    <t>C-301</t>
  </si>
  <si>
    <t>C-302</t>
  </si>
  <si>
    <t>C-303</t>
  </si>
  <si>
    <t>C-304</t>
  </si>
  <si>
    <t>D-301</t>
  </si>
  <si>
    <t>D-302</t>
  </si>
  <si>
    <t>D-303</t>
  </si>
  <si>
    <t>D-304</t>
  </si>
  <si>
    <t>E-301</t>
  </si>
  <si>
    <t>E-302</t>
  </si>
  <si>
    <t>E-303</t>
  </si>
  <si>
    <t>E-304</t>
  </si>
  <si>
    <t>F-301</t>
  </si>
  <si>
    <t>F-302</t>
  </si>
  <si>
    <t>F-303</t>
  </si>
  <si>
    <t>F-304</t>
  </si>
  <si>
    <t>G-301</t>
  </si>
  <si>
    <t>G-302</t>
  </si>
  <si>
    <t>G-303</t>
  </si>
  <si>
    <t>G-304</t>
  </si>
  <si>
    <t>H-301</t>
  </si>
  <si>
    <t>H-302</t>
  </si>
  <si>
    <t>H-303</t>
  </si>
  <si>
    <t>H-304</t>
  </si>
  <si>
    <t>J-301</t>
  </si>
  <si>
    <t>J-302</t>
  </si>
  <si>
    <t>J-303</t>
  </si>
  <si>
    <t>J-304</t>
  </si>
  <si>
    <t>K-301</t>
  </si>
  <si>
    <t>K-302</t>
  </si>
  <si>
    <t>K-303</t>
  </si>
  <si>
    <t>K-304</t>
  </si>
  <si>
    <t>L-301</t>
  </si>
  <si>
    <t>L-302</t>
  </si>
  <si>
    <t>L-303</t>
  </si>
  <si>
    <t>L-304</t>
  </si>
  <si>
    <t>M-301</t>
  </si>
  <si>
    <t>M-302</t>
  </si>
  <si>
    <t>M-303</t>
  </si>
  <si>
    <t>M-304</t>
  </si>
  <si>
    <t>N-301</t>
  </si>
  <si>
    <t>N-302</t>
  </si>
  <si>
    <t>N-303</t>
  </si>
  <si>
    <t>N-304</t>
  </si>
  <si>
    <t>P-301</t>
  </si>
  <si>
    <t>P-302</t>
  </si>
  <si>
    <t>P-303</t>
  </si>
  <si>
    <t>P-304</t>
  </si>
  <si>
    <t>Q-301</t>
  </si>
  <si>
    <t>Q-302</t>
  </si>
  <si>
    <t>Q-303</t>
  </si>
  <si>
    <t>Q-304</t>
  </si>
  <si>
    <t>R-301</t>
  </si>
  <si>
    <t>R-302</t>
  </si>
  <si>
    <t>R-303</t>
  </si>
  <si>
    <t>R-304</t>
  </si>
  <si>
    <t>S-301</t>
  </si>
  <si>
    <t>S-302</t>
  </si>
  <si>
    <t>S-303</t>
  </si>
  <si>
    <t>S-304</t>
  </si>
  <si>
    <t>T-301</t>
  </si>
  <si>
    <t>T-302</t>
  </si>
  <si>
    <t>T-303</t>
  </si>
  <si>
    <t>T-304</t>
  </si>
  <si>
    <t>U-301</t>
  </si>
  <si>
    <t>U-302</t>
  </si>
  <si>
    <t>U-303</t>
  </si>
  <si>
    <t>U-304</t>
  </si>
  <si>
    <t>V-301</t>
  </si>
  <si>
    <t>V-302</t>
  </si>
  <si>
    <t>V-303</t>
  </si>
  <si>
    <t>V-304</t>
  </si>
  <si>
    <t>W-301</t>
  </si>
  <si>
    <t>W-302</t>
  </si>
  <si>
    <t>W-303</t>
  </si>
  <si>
    <t>W-304</t>
  </si>
  <si>
    <t>X-302</t>
  </si>
  <si>
    <t>X-303</t>
  </si>
  <si>
    <t>X-304</t>
  </si>
  <si>
    <t>Y-301</t>
  </si>
  <si>
    <t>Y-302</t>
  </si>
  <si>
    <t>Y-303</t>
  </si>
  <si>
    <t>Y-304</t>
  </si>
  <si>
    <t>Z-301</t>
  </si>
  <si>
    <t>Z-302</t>
  </si>
  <si>
    <t>Z-303</t>
  </si>
  <si>
    <t>Z-304</t>
  </si>
  <si>
    <t>AA-301</t>
  </si>
  <si>
    <t>AA-302</t>
  </si>
  <si>
    <t>AA-303</t>
  </si>
  <si>
    <t>AA-304</t>
  </si>
  <si>
    <t>BB-301</t>
  </si>
  <si>
    <t>BB-302</t>
  </si>
  <si>
    <t>BB-303</t>
  </si>
  <si>
    <t>BB-304</t>
  </si>
  <si>
    <t>CC-301</t>
  </si>
  <si>
    <t>CC-302</t>
  </si>
  <si>
    <t>CC-303</t>
  </si>
  <si>
    <t>CC-304</t>
  </si>
  <si>
    <t>DD-301</t>
  </si>
  <si>
    <t>DD-302</t>
  </si>
  <si>
    <t>DD-303</t>
  </si>
  <si>
    <t>DD-304</t>
  </si>
  <si>
    <t>EE-301</t>
  </si>
  <si>
    <t>EE-302</t>
  </si>
  <si>
    <t>EE-303</t>
  </si>
  <si>
    <t>EE-304</t>
  </si>
  <si>
    <t>FF-301</t>
  </si>
  <si>
    <t>FF-302</t>
  </si>
  <si>
    <t>FF-303</t>
  </si>
  <si>
    <t>FF-304</t>
  </si>
  <si>
    <t>A-401</t>
  </si>
  <si>
    <t>A-402</t>
  </si>
  <si>
    <t>A-403</t>
  </si>
  <si>
    <t>A-404</t>
  </si>
  <si>
    <t>B-401</t>
  </si>
  <si>
    <t>B-402</t>
  </si>
  <si>
    <t>B-403</t>
  </si>
  <si>
    <t>B-404</t>
  </si>
  <si>
    <t>C-401</t>
  </si>
  <si>
    <t>C-402</t>
  </si>
  <si>
    <t>C-403</t>
  </si>
  <si>
    <t>C-404</t>
  </si>
  <si>
    <t>D-401</t>
  </si>
  <si>
    <t>D-402</t>
  </si>
  <si>
    <t>D-403</t>
  </si>
  <si>
    <t>D-404</t>
  </si>
  <si>
    <t>E-401</t>
  </si>
  <si>
    <t>E-402</t>
  </si>
  <si>
    <t>E-403</t>
  </si>
  <si>
    <t>E-404</t>
  </si>
  <si>
    <t>F-401</t>
  </si>
  <si>
    <t>F-402</t>
  </si>
  <si>
    <t>F-403</t>
  </si>
  <si>
    <t>F-404</t>
  </si>
  <si>
    <t>G-401</t>
  </si>
  <si>
    <t>G-402</t>
  </si>
  <si>
    <t>G-403</t>
  </si>
  <si>
    <t>G-404</t>
  </si>
  <si>
    <t>H-401</t>
  </si>
  <si>
    <t>H-402</t>
  </si>
  <si>
    <t>H-403</t>
  </si>
  <si>
    <t>H-404</t>
  </si>
  <si>
    <t>J-401</t>
  </si>
  <si>
    <t>J-402</t>
  </si>
  <si>
    <t>J-403</t>
  </si>
  <si>
    <t>J-404</t>
  </si>
  <si>
    <t>K-401</t>
  </si>
  <si>
    <t>K-402</t>
  </si>
  <si>
    <t>K-403</t>
  </si>
  <si>
    <t>K-404</t>
  </si>
  <si>
    <t>L-401</t>
  </si>
  <si>
    <t>L-402</t>
  </si>
  <si>
    <t>L-403</t>
  </si>
  <si>
    <t>L-404</t>
  </si>
  <si>
    <t>M-401</t>
  </si>
  <si>
    <t>M-402</t>
  </si>
  <si>
    <t>M-403</t>
  </si>
  <si>
    <t>M-404</t>
  </si>
  <si>
    <t>N-401</t>
  </si>
  <si>
    <t>N-402</t>
  </si>
  <si>
    <t>N-403</t>
  </si>
  <si>
    <t>N-404</t>
  </si>
  <si>
    <t>P-401</t>
  </si>
  <si>
    <t>P-402</t>
  </si>
  <si>
    <t>P-403</t>
  </si>
  <si>
    <t>P-404</t>
  </si>
  <si>
    <t>Q-401</t>
  </si>
  <si>
    <t>Q-402</t>
  </si>
  <si>
    <t>Q-403</t>
  </si>
  <si>
    <t>Q-404</t>
  </si>
  <si>
    <t>R-401</t>
  </si>
  <si>
    <t>R-402</t>
  </si>
  <si>
    <t>R-403</t>
  </si>
  <si>
    <t>R-404</t>
  </si>
  <si>
    <t>S-401</t>
  </si>
  <si>
    <t>S-402</t>
  </si>
  <si>
    <t>S-403</t>
  </si>
  <si>
    <t>S-404</t>
  </si>
  <si>
    <t>T-401</t>
  </si>
  <si>
    <t>T-402</t>
  </si>
  <si>
    <t>T-403</t>
  </si>
  <si>
    <t>T-404</t>
  </si>
  <si>
    <t>U-401</t>
  </si>
  <si>
    <t>U-402</t>
  </si>
  <si>
    <t>U-403</t>
  </si>
  <si>
    <t>U-404</t>
  </si>
  <si>
    <t>V-401</t>
  </si>
  <si>
    <t>V-402</t>
  </si>
  <si>
    <t>V-403</t>
  </si>
  <si>
    <t>V-404</t>
  </si>
  <si>
    <t>W-401</t>
  </si>
  <si>
    <t>W-402</t>
  </si>
  <si>
    <t>W-403</t>
  </si>
  <si>
    <t>W-404</t>
  </si>
  <si>
    <t>X-401</t>
  </si>
  <si>
    <t>X-402</t>
  </si>
  <si>
    <t>X-403</t>
  </si>
  <si>
    <t>X-404</t>
  </si>
  <si>
    <t>Y-401</t>
  </si>
  <si>
    <t>Y-402</t>
  </si>
  <si>
    <t>Y-403</t>
  </si>
  <si>
    <t>Y-404</t>
  </si>
  <si>
    <t>Z-401</t>
  </si>
  <si>
    <t>Z-402</t>
  </si>
  <si>
    <t>Z-403</t>
  </si>
  <si>
    <t>Z-404</t>
  </si>
  <si>
    <t>AA-401</t>
  </si>
  <si>
    <t>AA-402</t>
  </si>
  <si>
    <t>AA-403</t>
  </si>
  <si>
    <t>AA-404</t>
  </si>
  <si>
    <t>BB-401</t>
  </si>
  <si>
    <t>BB-402</t>
  </si>
  <si>
    <t>BB-403</t>
  </si>
  <si>
    <t>BB-404</t>
  </si>
  <si>
    <t>CC-401</t>
  </si>
  <si>
    <t>CC-402</t>
  </si>
  <si>
    <t>CC-403</t>
  </si>
  <si>
    <t>CC-404</t>
  </si>
  <si>
    <t>DD-401</t>
  </si>
  <si>
    <t>DD-402</t>
  </si>
  <si>
    <t>DD-403</t>
  </si>
  <si>
    <t>DD-404</t>
  </si>
  <si>
    <t>EE-401</t>
  </si>
  <si>
    <t>EE-402</t>
  </si>
  <si>
    <t>EE-403</t>
  </si>
  <si>
    <t>EE-404</t>
  </si>
  <si>
    <t>FF-401</t>
  </si>
  <si>
    <t>FF-402</t>
  </si>
  <si>
    <t>FF-403</t>
  </si>
  <si>
    <t>FF-404</t>
  </si>
  <si>
    <t>A-501</t>
  </si>
  <si>
    <t>A-502</t>
  </si>
  <si>
    <t>A-503</t>
  </si>
  <si>
    <t>A-504</t>
  </si>
  <si>
    <t>B-501</t>
  </si>
  <si>
    <t>B-502</t>
  </si>
  <si>
    <t>B-503</t>
  </si>
  <si>
    <t>B-504</t>
  </si>
  <si>
    <t>C-501</t>
  </si>
  <si>
    <t>C-502</t>
  </si>
  <si>
    <t>C-503</t>
  </si>
  <si>
    <t>C-504</t>
  </si>
  <si>
    <t>D-501</t>
  </si>
  <si>
    <t>D-502</t>
  </si>
  <si>
    <t>D-503</t>
  </si>
  <si>
    <t>D-504</t>
  </si>
  <si>
    <t>E-501</t>
  </si>
  <si>
    <t>E-502</t>
  </si>
  <si>
    <t>E-503</t>
  </si>
  <si>
    <t>E-504</t>
  </si>
  <si>
    <t>F-501</t>
  </si>
  <si>
    <t>F-502</t>
  </si>
  <si>
    <t>F-503</t>
  </si>
  <si>
    <t>F-504</t>
  </si>
  <si>
    <t>G-501</t>
  </si>
  <si>
    <t>G-502</t>
  </si>
  <si>
    <t>G-503</t>
  </si>
  <si>
    <t>G-504</t>
  </si>
  <si>
    <t>H-501</t>
  </si>
  <si>
    <t>H-502</t>
  </si>
  <si>
    <t>H-503</t>
  </si>
  <si>
    <t>H-504</t>
  </si>
  <si>
    <t>J-501</t>
  </si>
  <si>
    <t>J-502</t>
  </si>
  <si>
    <t>J-503</t>
  </si>
  <si>
    <t>J-504</t>
  </si>
  <si>
    <t>K-501</t>
  </si>
  <si>
    <t>K-502</t>
  </si>
  <si>
    <t>K-503</t>
  </si>
  <si>
    <t>K-504</t>
  </si>
  <si>
    <t>L-501</t>
  </si>
  <si>
    <t>L-502</t>
  </si>
  <si>
    <t>L-503</t>
  </si>
  <si>
    <t>L-504</t>
  </si>
  <si>
    <t>M-501</t>
  </si>
  <si>
    <t>M-502</t>
  </si>
  <si>
    <t>M-503</t>
  </si>
  <si>
    <t>M-504</t>
  </si>
  <si>
    <t>N-501</t>
  </si>
  <si>
    <t>N-502</t>
  </si>
  <si>
    <t>N-503</t>
  </si>
  <si>
    <t>N-504</t>
  </si>
  <si>
    <t>P-501</t>
  </si>
  <si>
    <t>P-502</t>
  </si>
  <si>
    <t>P-503</t>
  </si>
  <si>
    <t>P-504</t>
  </si>
  <si>
    <t>Q-501</t>
  </si>
  <si>
    <t>Q-502</t>
  </si>
  <si>
    <t>Q-504</t>
  </si>
  <si>
    <t>R-501</t>
  </si>
  <si>
    <t>R-502</t>
  </si>
  <si>
    <t>R-503</t>
  </si>
  <si>
    <t>R-504</t>
  </si>
  <si>
    <t>S-501</t>
  </si>
  <si>
    <t>S-502</t>
  </si>
  <si>
    <t>S-503</t>
  </si>
  <si>
    <t>S-504</t>
  </si>
  <si>
    <t>T-501</t>
  </si>
  <si>
    <t>T-502</t>
  </si>
  <si>
    <t>T-503</t>
  </si>
  <si>
    <t>T-504</t>
  </si>
  <si>
    <t>U-501</t>
  </si>
  <si>
    <t>U-502</t>
  </si>
  <si>
    <t>U-503</t>
  </si>
  <si>
    <t>U-504</t>
  </si>
  <si>
    <t>V-501</t>
  </si>
  <si>
    <t>V-502</t>
  </si>
  <si>
    <t>V-503</t>
  </si>
  <si>
    <t>V-504</t>
  </si>
  <si>
    <t>W-501</t>
  </si>
  <si>
    <t>W-502</t>
  </si>
  <si>
    <t>W-503</t>
  </si>
  <si>
    <t>W-504</t>
  </si>
  <si>
    <t>X-501</t>
  </si>
  <si>
    <t>X-502</t>
  </si>
  <si>
    <t>X-503</t>
  </si>
  <si>
    <t>X-504</t>
  </si>
  <si>
    <t>Y-501</t>
  </si>
  <si>
    <t>Y-502</t>
  </si>
  <si>
    <t>Y-503</t>
  </si>
  <si>
    <t>Y-504</t>
  </si>
  <si>
    <t>Z-501</t>
  </si>
  <si>
    <t>Z-502</t>
  </si>
  <si>
    <t>Z-503</t>
  </si>
  <si>
    <t>Z-504</t>
  </si>
  <si>
    <t>AA-501</t>
  </si>
  <si>
    <t>AA-502</t>
  </si>
  <si>
    <t>AA-503</t>
  </si>
  <si>
    <t>AA-504</t>
  </si>
  <si>
    <t>BB-501</t>
  </si>
  <si>
    <t>BB-502</t>
  </si>
  <si>
    <t>BB-503</t>
  </si>
  <si>
    <t>BB-504</t>
  </si>
  <si>
    <t>CC-501</t>
  </si>
  <si>
    <t>CC-502</t>
  </si>
  <si>
    <t>CC-503</t>
  </si>
  <si>
    <t>CC-504</t>
  </si>
  <si>
    <t>DD-501</t>
  </si>
  <si>
    <t>DD-502</t>
  </si>
  <si>
    <t>DD-503</t>
  </si>
  <si>
    <t>DD-504</t>
  </si>
  <si>
    <t>EE-501</t>
  </si>
  <si>
    <t>EE-502</t>
  </si>
  <si>
    <t>EE-503</t>
  </si>
  <si>
    <t>EE-504</t>
  </si>
  <si>
    <t>FF-501</t>
  </si>
  <si>
    <t>FF-502</t>
  </si>
  <si>
    <t>FF-503</t>
  </si>
  <si>
    <t>FF-504</t>
  </si>
  <si>
    <t>A-601</t>
  </si>
  <si>
    <t>A-602</t>
  </si>
  <si>
    <t>A-603</t>
  </si>
  <si>
    <t>A-604</t>
  </si>
  <si>
    <t>B-601</t>
  </si>
  <si>
    <t>B-602</t>
  </si>
  <si>
    <t>B-603</t>
  </si>
  <si>
    <t>B-604</t>
  </si>
  <si>
    <t>C-601</t>
  </si>
  <si>
    <t>C-602</t>
  </si>
  <si>
    <t>C-603</t>
  </si>
  <si>
    <t>C-604</t>
  </si>
  <si>
    <t>D-601</t>
  </si>
  <si>
    <t>D-602</t>
  </si>
  <si>
    <t>D-603</t>
  </si>
  <si>
    <t>D-604</t>
  </si>
  <si>
    <t>E-601</t>
  </si>
  <si>
    <t>E-602</t>
  </si>
  <si>
    <t>E-603</t>
  </si>
  <si>
    <t>E-604</t>
  </si>
  <si>
    <t>F-601</t>
  </si>
  <si>
    <t>F-602</t>
  </si>
  <si>
    <t>F-603</t>
  </si>
  <si>
    <t>F-604</t>
  </si>
  <si>
    <t>G-601</t>
  </si>
  <si>
    <t>G-602</t>
  </si>
  <si>
    <t>G-603</t>
  </si>
  <si>
    <t>G-604</t>
  </si>
  <si>
    <t>H-601</t>
  </si>
  <si>
    <t>H-602</t>
  </si>
  <si>
    <t>H-603</t>
  </si>
  <si>
    <t>H-604</t>
  </si>
  <si>
    <t>J-601</t>
  </si>
  <si>
    <t>J-602</t>
  </si>
  <si>
    <t>J-603</t>
  </si>
  <si>
    <t>J-604</t>
  </si>
  <si>
    <t>K-601</t>
  </si>
  <si>
    <t>K-602</t>
  </si>
  <si>
    <t>K-603</t>
  </si>
  <si>
    <t>K-604</t>
  </si>
  <si>
    <t>L-601</t>
  </si>
  <si>
    <t>L-602</t>
  </si>
  <si>
    <t>L-603</t>
  </si>
  <si>
    <t>L-604</t>
  </si>
  <si>
    <t>M-601</t>
  </si>
  <si>
    <t>M-602</t>
  </si>
  <si>
    <t>M-603</t>
  </si>
  <si>
    <t>M-604</t>
  </si>
  <si>
    <t>N-601</t>
  </si>
  <si>
    <t>N-602</t>
  </si>
  <si>
    <t>N-603</t>
  </si>
  <si>
    <t>N-604</t>
  </si>
  <si>
    <t>P-601</t>
  </si>
  <si>
    <t>P-602</t>
  </si>
  <si>
    <t>P-603</t>
  </si>
  <si>
    <t>P-604</t>
  </si>
  <si>
    <t>Q-601</t>
  </si>
  <si>
    <t>Q-602</t>
  </si>
  <si>
    <t>Q-603</t>
  </si>
  <si>
    <t>Q-604</t>
  </si>
  <si>
    <t>R-601</t>
  </si>
  <si>
    <t>R-602</t>
  </si>
  <si>
    <t>R-603</t>
  </si>
  <si>
    <t>R-604</t>
  </si>
  <si>
    <t>S-601</t>
  </si>
  <si>
    <t>S-602</t>
  </si>
  <si>
    <t>S-603</t>
  </si>
  <si>
    <t>S-604</t>
  </si>
  <si>
    <t>T-601</t>
  </si>
  <si>
    <t>T-602</t>
  </si>
  <si>
    <t>T-603</t>
  </si>
  <si>
    <t>T-604</t>
  </si>
  <si>
    <t>U-601</t>
  </si>
  <si>
    <t>U-602</t>
  </si>
  <si>
    <t>U-603</t>
  </si>
  <si>
    <t>U-604</t>
  </si>
  <si>
    <t>V-601</t>
  </si>
  <si>
    <t>V-602</t>
  </si>
  <si>
    <t>V-603</t>
  </si>
  <si>
    <t>V-604</t>
  </si>
  <si>
    <t>W-601</t>
  </si>
  <si>
    <t>W-602</t>
  </si>
  <si>
    <t>W-603</t>
  </si>
  <si>
    <t>W-604</t>
  </si>
  <si>
    <t>X-602</t>
  </si>
  <si>
    <t>X-603</t>
  </si>
  <si>
    <t>X-604</t>
  </si>
  <si>
    <t>Y-601</t>
  </si>
  <si>
    <t>Y-602</t>
  </si>
  <si>
    <t>Y-603</t>
  </si>
  <si>
    <t>Y-604</t>
  </si>
  <si>
    <t>Z-601</t>
  </si>
  <si>
    <t>Z-602</t>
  </si>
  <si>
    <t>Z-603</t>
  </si>
  <si>
    <t>Z-604</t>
  </si>
  <si>
    <t>AA-601</t>
  </si>
  <si>
    <t>AA-602</t>
  </si>
  <si>
    <t>AA-603</t>
  </si>
  <si>
    <t>AA-604</t>
  </si>
  <si>
    <t>BB-601</t>
  </si>
  <si>
    <t>BB-602</t>
  </si>
  <si>
    <t>BB-603</t>
  </si>
  <si>
    <t>BB-604</t>
  </si>
  <si>
    <t>CC-601</t>
  </si>
  <si>
    <t>CC-602</t>
  </si>
  <si>
    <t>CC-603</t>
  </si>
  <si>
    <t>CC-604</t>
  </si>
  <si>
    <t>DD-601</t>
  </si>
  <si>
    <t>DD-602</t>
  </si>
  <si>
    <t>DD-603</t>
  </si>
  <si>
    <t>DD-604</t>
  </si>
  <si>
    <t>EE-601</t>
  </si>
  <si>
    <t>EE-602</t>
  </si>
  <si>
    <t>EE-603</t>
  </si>
  <si>
    <t>EE-604</t>
  </si>
  <si>
    <t>FF-601</t>
  </si>
  <si>
    <t>FF-602</t>
  </si>
  <si>
    <t>FF-603</t>
  </si>
  <si>
    <t>FF-604</t>
  </si>
  <si>
    <t># of Superiors</t>
  </si>
  <si>
    <t>Column1</t>
  </si>
  <si>
    <t>Score</t>
  </si>
  <si>
    <t>MR2 Rank</t>
  </si>
  <si>
    <t>MR3 Rank</t>
  </si>
  <si>
    <t>Total MR Rank</t>
  </si>
  <si>
    <t>MR 1 Rank</t>
  </si>
  <si>
    <t>MR 2 Score</t>
  </si>
  <si>
    <t>MR 3 Score</t>
  </si>
  <si>
    <t>TOTAL SCORE</t>
  </si>
  <si>
    <t>R1 score</t>
  </si>
  <si>
    <t>R2 score</t>
  </si>
  <si>
    <t>R3 score</t>
  </si>
  <si>
    <t>Jacob Norris</t>
  </si>
  <si>
    <t>Danielle Hatch</t>
  </si>
  <si>
    <t>Josh Peterson</t>
  </si>
  <si>
    <t>Andrew Olsen</t>
  </si>
  <si>
    <t>Madison Thomas</t>
  </si>
  <si>
    <t>Ethan Olsen</t>
  </si>
  <si>
    <t>Levi Olsen</t>
  </si>
  <si>
    <t>Charity Raisor</t>
  </si>
  <si>
    <t>Sadie Farnsworth</t>
  </si>
  <si>
    <t>Stan Johnson</t>
  </si>
  <si>
    <t>Josie Wakefield</t>
  </si>
  <si>
    <t>Anna Poulsen</t>
  </si>
  <si>
    <t>Aylianna Costa</t>
  </si>
  <si>
    <t>Collin Sarget</t>
  </si>
  <si>
    <t>Devaun Spencer</t>
  </si>
  <si>
    <t>Kaje Nielsen</t>
  </si>
  <si>
    <t>Shaylee Wilkey</t>
  </si>
  <si>
    <t>Rory Anderson</t>
  </si>
  <si>
    <t>Lucy Quinn</t>
  </si>
  <si>
    <t>Aaron Huges</t>
  </si>
  <si>
    <t>Emma allred</t>
  </si>
  <si>
    <t>Marcus Bahlmann</t>
  </si>
  <si>
    <t>Karli Arnoldsen</t>
  </si>
  <si>
    <t>Avie Eichelberger</t>
  </si>
  <si>
    <t>Miranda Slusser</t>
  </si>
  <si>
    <t>Josh Douglas</t>
  </si>
  <si>
    <t>Allie Swapp</t>
  </si>
  <si>
    <t>Bethany Malone</t>
  </si>
  <si>
    <t>Macie Howick</t>
  </si>
  <si>
    <t xml:space="preserve">Tiffany Wayman </t>
  </si>
  <si>
    <t>Jamie Albee</t>
  </si>
  <si>
    <t xml:space="preserve">Avery Allred </t>
  </si>
  <si>
    <t>Emma Imlay</t>
  </si>
  <si>
    <t xml:space="preserve">Maicee Hill </t>
  </si>
  <si>
    <t>Anna Cruz</t>
  </si>
  <si>
    <t>Matt Bigelow</t>
  </si>
  <si>
    <t>Zach Brown</t>
  </si>
  <si>
    <t>Kaylie Crisp</t>
  </si>
  <si>
    <t>Janica Baker</t>
  </si>
  <si>
    <t>Emma Bean</t>
  </si>
  <si>
    <t>Brad Young</t>
  </si>
  <si>
    <t>Kirah Pratt</t>
  </si>
  <si>
    <t>Miriam Bishop</t>
  </si>
  <si>
    <t>Keyera Cox</t>
  </si>
  <si>
    <t>Camy Cox</t>
  </si>
  <si>
    <t>Ashile tippetts</t>
  </si>
  <si>
    <t>Naomi Boorman</t>
  </si>
  <si>
    <t xml:space="preserve">Cari Carmody </t>
  </si>
  <si>
    <t>Kodie Godfrey</t>
  </si>
  <si>
    <t xml:space="preserve">Sam Young </t>
  </si>
  <si>
    <t>Hope Marsing</t>
  </si>
  <si>
    <t>Tiffany Wayman</t>
  </si>
  <si>
    <t>September Fausee</t>
  </si>
  <si>
    <t>Matt Seely</t>
  </si>
  <si>
    <t>Cambri Bennet</t>
  </si>
  <si>
    <t>Danielle Simmons</t>
  </si>
  <si>
    <t>Byron Christiansen</t>
  </si>
  <si>
    <t>Shayley Grange</t>
  </si>
  <si>
    <t xml:space="preserve">Nick Lake </t>
  </si>
  <si>
    <t>Kayleigh McCandless</t>
  </si>
  <si>
    <t xml:space="preserve">Lon Huntsman </t>
  </si>
  <si>
    <t>Brooklyn Potter</t>
  </si>
  <si>
    <t>Elena De nard</t>
  </si>
  <si>
    <t>Katie Deto</t>
  </si>
  <si>
    <t>Parker Stilson</t>
  </si>
  <si>
    <t>Jaron Hansen</t>
  </si>
  <si>
    <t>Brenna Kaer</t>
  </si>
  <si>
    <t>Faith Daniels</t>
  </si>
  <si>
    <t>Joy Parker</t>
  </si>
  <si>
    <t xml:space="preserve">Ashlyn Bake </t>
  </si>
  <si>
    <t>Rachel Berrett</t>
  </si>
  <si>
    <t>Seth Spackman</t>
  </si>
  <si>
    <t>Christian Palmer</t>
  </si>
  <si>
    <t>Carter Redd</t>
  </si>
  <si>
    <t>Halli Black</t>
  </si>
  <si>
    <t>Spencer Jensen</t>
  </si>
  <si>
    <t>Kyra Joe</t>
  </si>
  <si>
    <t>Skyler Jensen</t>
  </si>
  <si>
    <t xml:space="preserve">Carter Redd </t>
  </si>
  <si>
    <t xml:space="preserve">Halli Black </t>
  </si>
  <si>
    <t xml:space="preserve">Jo Clinger </t>
  </si>
  <si>
    <t>Emma Ward</t>
  </si>
  <si>
    <t>Cassie Marsischky</t>
  </si>
  <si>
    <t>Dorothy LeBlanc</t>
  </si>
  <si>
    <t>Kristina Wilcox</t>
  </si>
  <si>
    <t>Tyler Grahm</t>
  </si>
  <si>
    <t>Cory Pope</t>
  </si>
  <si>
    <t>Ian Bate</t>
  </si>
  <si>
    <t xml:space="preserve">Dawson Christeensen </t>
  </si>
  <si>
    <t>Stephen Fitzgerald</t>
  </si>
  <si>
    <t>Eliza barton</t>
  </si>
  <si>
    <t>Katie Bird</t>
  </si>
  <si>
    <t>Rachel Krueger</t>
  </si>
  <si>
    <t xml:space="preserve">Jacob Bagley </t>
  </si>
  <si>
    <t>Nathan Bruse</t>
  </si>
  <si>
    <t xml:space="preserve">Gavin Brown </t>
  </si>
  <si>
    <t>Max kemp</t>
  </si>
  <si>
    <t xml:space="preserve">Christina Jessop </t>
  </si>
  <si>
    <t>Chrisitine Bird</t>
  </si>
  <si>
    <t>Angelia Agular</t>
  </si>
  <si>
    <t>Pear Hosmer</t>
  </si>
  <si>
    <t>Charlee Sorenson</t>
  </si>
  <si>
    <t>Mckayla Hatch</t>
  </si>
  <si>
    <t>Brecklyn Haywood</t>
  </si>
  <si>
    <t>Stran Beeler</t>
  </si>
  <si>
    <t>Parker Rappleye</t>
  </si>
  <si>
    <t>Mikael Waters</t>
  </si>
  <si>
    <t xml:space="preserve">Josey Carff </t>
  </si>
  <si>
    <t>Elijah Ward</t>
  </si>
  <si>
    <t>Levi Ward</t>
  </si>
  <si>
    <t xml:space="preserve">Abbey Practchen </t>
  </si>
  <si>
    <t>Cisca Davila</t>
  </si>
  <si>
    <t>VaNia Grant</t>
  </si>
  <si>
    <t>Paige Crane</t>
  </si>
  <si>
    <t xml:space="preserve">Kesiah elison </t>
  </si>
  <si>
    <t>Hannah Gay</t>
  </si>
  <si>
    <t>Brandon Gifford</t>
  </si>
  <si>
    <t>Ryker Roundy</t>
  </si>
  <si>
    <t>Charlie Brown</t>
  </si>
  <si>
    <t>Emmalie Peterson</t>
  </si>
  <si>
    <t>Chase Young</t>
  </si>
  <si>
    <t>Gaige Brindley</t>
  </si>
  <si>
    <t>Gabby Carter</t>
  </si>
  <si>
    <t>Linsey Barfuss</t>
  </si>
  <si>
    <t xml:space="preserve">Haylee Brown </t>
  </si>
  <si>
    <t>Emily Williams</t>
  </si>
  <si>
    <t>Carson Thronock</t>
  </si>
  <si>
    <t>Sienna Smith</t>
  </si>
  <si>
    <t xml:space="preserve">Hannah Gay </t>
  </si>
  <si>
    <t xml:space="preserve">Faith Sorenson </t>
  </si>
  <si>
    <t>Talmage Carter</t>
  </si>
  <si>
    <t xml:space="preserve">Elisabeth Wagner </t>
  </si>
  <si>
    <t xml:space="preserve">Kaizlee Bringhurst </t>
  </si>
  <si>
    <t>Elijah Peterson</t>
  </si>
  <si>
    <t xml:space="preserve">Connor Peterson </t>
  </si>
  <si>
    <t>Breanna Barbe</t>
  </si>
  <si>
    <t>Caleb Thurman</t>
  </si>
  <si>
    <t>Zach Roberts</t>
  </si>
  <si>
    <t>Kesiah Elison</t>
  </si>
  <si>
    <t>Brodie Owens</t>
  </si>
  <si>
    <t xml:space="preserve">Allison Bridges </t>
  </si>
  <si>
    <t>Sarah Barben</t>
  </si>
  <si>
    <t xml:space="preserve">Tanner Torgerson </t>
  </si>
  <si>
    <t>Crystal Magleby</t>
  </si>
  <si>
    <t>Aubree Robinson</t>
  </si>
  <si>
    <t>Talmage Smith</t>
  </si>
  <si>
    <t>Zane Flake</t>
  </si>
  <si>
    <t>Kaina Hill</t>
  </si>
  <si>
    <t>Vania Grant</t>
  </si>
  <si>
    <t>Aaron Christensen</t>
  </si>
  <si>
    <t>Jakob Batterman</t>
  </si>
  <si>
    <t>Makayla Strate</t>
  </si>
  <si>
    <t>Lily Rhodes</t>
  </si>
  <si>
    <t>Danielle Houghton</t>
  </si>
  <si>
    <t>Savannah Willden</t>
  </si>
  <si>
    <t>Serena Smith</t>
  </si>
  <si>
    <t>Raelynn Mineer</t>
  </si>
  <si>
    <t>Nettie Knudsen</t>
  </si>
  <si>
    <t>Kaitelyn Hill</t>
  </si>
  <si>
    <t xml:space="preserve">Maren Bench </t>
  </si>
  <si>
    <t>Ugrey White</t>
  </si>
  <si>
    <t>Brynne Lamb</t>
  </si>
  <si>
    <t>Ariel Valko</t>
  </si>
  <si>
    <t>Nicholas Honey</t>
  </si>
  <si>
    <t>Donnivan Kubota</t>
  </si>
  <si>
    <t>Salem Kimball</t>
  </si>
  <si>
    <t>Kirsten Allred</t>
  </si>
  <si>
    <t>Elisabeth Anderson</t>
  </si>
  <si>
    <t>Maren Bench</t>
  </si>
  <si>
    <t>Aubrey white</t>
  </si>
  <si>
    <t xml:space="preserve">Keagan Mitchell </t>
  </si>
  <si>
    <t>Ben Barlow</t>
  </si>
  <si>
    <t xml:space="preserve">Makayla Robinson </t>
  </si>
  <si>
    <t>Lillian Rowan</t>
  </si>
  <si>
    <t>Mariah Ashworth</t>
  </si>
  <si>
    <t>Ethan Terry</t>
  </si>
  <si>
    <t>Ben Anderson</t>
  </si>
  <si>
    <t>Harrison Cook</t>
  </si>
  <si>
    <t>Abbi Mikkelsen</t>
  </si>
  <si>
    <t xml:space="preserve">Kamryn Pack </t>
  </si>
  <si>
    <t>Rebekah Knudsen</t>
  </si>
  <si>
    <t>Isa Wright</t>
  </si>
  <si>
    <t>Braxton Smith</t>
  </si>
  <si>
    <t>Spencer Brown</t>
  </si>
  <si>
    <t>Auburn Jackman</t>
  </si>
  <si>
    <t>Annabelle Garrett</t>
  </si>
  <si>
    <t>Jamie Day</t>
  </si>
  <si>
    <t>Jenna Hawks</t>
  </si>
  <si>
    <t>Jameson Hawks</t>
  </si>
  <si>
    <t>David Minor</t>
  </si>
  <si>
    <t>Trayken Robertson</t>
  </si>
  <si>
    <t xml:space="preserve"> </t>
  </si>
  <si>
    <t>ALA</t>
  </si>
  <si>
    <t>Alexis Kent</t>
  </si>
  <si>
    <t>Amy Leyva</t>
  </si>
  <si>
    <t>Trinity Bond</t>
  </si>
  <si>
    <t>Haylee Christnesne</t>
  </si>
  <si>
    <t>Jaren Bliss</t>
  </si>
  <si>
    <t>Alexis Slaymaker</t>
  </si>
  <si>
    <t>Lillee Anderson</t>
  </si>
  <si>
    <t>ODD COUPLE</t>
  </si>
  <si>
    <t>Heathers</t>
  </si>
  <si>
    <t>LADY MACBEATH</t>
  </si>
  <si>
    <t>A LEAP YEAR LEAP</t>
  </si>
  <si>
    <t>Luke Prestwich</t>
  </si>
  <si>
    <t>Hannah Johnson</t>
  </si>
  <si>
    <t>THE PAPER BOY</t>
  </si>
  <si>
    <t>THE AMBASSADOR'S DINNER</t>
  </si>
  <si>
    <t>Lehi Moran</t>
  </si>
  <si>
    <t>Juliane Bliss</t>
  </si>
  <si>
    <t>DEAR EVAN HANSEN</t>
  </si>
  <si>
    <t>WHITE CHRISTMAS</t>
  </si>
  <si>
    <t>HAMILTON</t>
  </si>
  <si>
    <t>NEWSIES</t>
  </si>
  <si>
    <t>Sydney Fowles</t>
  </si>
  <si>
    <t>Dallas Dutson</t>
  </si>
  <si>
    <t>Aura Arnold</t>
  </si>
  <si>
    <t>STORYTIME</t>
  </si>
  <si>
    <t>Sean Tilman</t>
  </si>
  <si>
    <t>A MEAT BICYCLE BUILT FOR TWO</t>
  </si>
  <si>
    <t>ABBY MADDOX</t>
  </si>
  <si>
    <t>EMOTION GAMES</t>
  </si>
  <si>
    <t>JONAS HEATON</t>
  </si>
  <si>
    <t>THE CALL OF CTHULHU</t>
  </si>
  <si>
    <t>HANNAH MILLER</t>
  </si>
  <si>
    <t>CLEOPATRA</t>
  </si>
  <si>
    <t>PAUL SPOONER</t>
  </si>
  <si>
    <t>JOEY</t>
  </si>
  <si>
    <t>JACK LIVINGSTON</t>
  </si>
  <si>
    <t>LEONARD LIVINGSTON</t>
  </si>
  <si>
    <t>ADVENTRES OF SHERLOCK HOLMES</t>
  </si>
  <si>
    <t>HUNTER HEATH</t>
  </si>
  <si>
    <t xml:space="preserve">JOSH JEFFERY </t>
  </si>
  <si>
    <t>KYLE CARLTON</t>
  </si>
  <si>
    <t>CHARLEY'S AUNT</t>
  </si>
  <si>
    <t>MIKAYLA TAGGART</t>
  </si>
  <si>
    <t>MIKEY BERA</t>
  </si>
  <si>
    <t>ARIANA MASTIN</t>
  </si>
  <si>
    <t>KYLEE TWEDDELL</t>
  </si>
  <si>
    <t>KATRINA BEHLING</t>
  </si>
  <si>
    <t>FOURTEEN</t>
  </si>
  <si>
    <t xml:space="preserve">MIKAYLA METZGER </t>
  </si>
  <si>
    <t>JADELYN FLORES</t>
  </si>
  <si>
    <t>PAIN SCALE</t>
  </si>
  <si>
    <t>TRINALEE HATCH</t>
  </si>
  <si>
    <t>BETHANY STEFANOFF</t>
  </si>
  <si>
    <t>CURIOUS SAVAGE</t>
  </si>
  <si>
    <t>ANTONIO MECHAM</t>
  </si>
  <si>
    <t>SUMMER ATHERLEY</t>
  </si>
  <si>
    <t>MOVIE DATE</t>
  </si>
  <si>
    <t>PATRICK PAULK</t>
  </si>
  <si>
    <t>HUNGER STRIKES</t>
  </si>
  <si>
    <t>GRAYDEE NOYES</t>
  </si>
  <si>
    <t>TO KEEP MY LOVE ALIVE</t>
  </si>
  <si>
    <t>ELLEY COWDELL</t>
  </si>
  <si>
    <t>HOW THE OTHER HALF LIVES</t>
  </si>
  <si>
    <t>THINKING OF HIM</t>
  </si>
  <si>
    <t xml:space="preserve">DANIKA INGRAM </t>
  </si>
  <si>
    <t>LOGAN SQUIRE</t>
  </si>
  <si>
    <t>HOLTON HEINRICH</t>
  </si>
  <si>
    <t>DELANI FIRKUS</t>
  </si>
  <si>
    <t>MY PETERSBURG</t>
  </si>
  <si>
    <t>HUNCHBACK OF NOTRE DAME</t>
  </si>
  <si>
    <t>ALEXIS NELSON</t>
  </si>
  <si>
    <t>TICK, TICK, TICK</t>
  </si>
  <si>
    <t>TROY TAPUSOA</t>
  </si>
  <si>
    <t>THE MIND OF JOHN</t>
  </si>
  <si>
    <t>DANNALEE MOSTELLER</t>
  </si>
  <si>
    <t>THE GLASS MENAGERIE</t>
  </si>
  <si>
    <t>SAVANNAH HANKS</t>
  </si>
  <si>
    <t>MOANA</t>
  </si>
  <si>
    <t>MCKADE SAGE</t>
  </si>
  <si>
    <t>JARON ERCANBRACK</t>
  </si>
  <si>
    <t>KYLEE LYNN</t>
  </si>
  <si>
    <t>KAITLYN ALLRED</t>
  </si>
  <si>
    <t>AS YOU LIKE IT</t>
  </si>
  <si>
    <t>RYLEE CRUM</t>
  </si>
  <si>
    <t>RACHEL WILSON</t>
  </si>
  <si>
    <t>JAROM ROBINSON</t>
  </si>
  <si>
    <t>GRAMER GURTON'S NEEDLE</t>
  </si>
  <si>
    <t>HANNAH COVINGTON</t>
  </si>
  <si>
    <t>JOSH ALLRED</t>
  </si>
  <si>
    <t>THE IMPORTANCE OF BEING EARNEST</t>
  </si>
  <si>
    <t xml:space="preserve">TYLER PARKER </t>
  </si>
  <si>
    <t>KEITH ALLRED</t>
  </si>
  <si>
    <t>I HATE HAMLET</t>
  </si>
  <si>
    <t>JESSEY ELDREDGE</t>
  </si>
  <si>
    <t>DANYELLE BAILEY</t>
  </si>
  <si>
    <t>BLITHE SPIRIT</t>
  </si>
  <si>
    <t>HAILEY REYNOLDS</t>
  </si>
  <si>
    <t>MAELEE BURRASTON</t>
  </si>
  <si>
    <t>NOT MY SUPER HERO</t>
  </si>
  <si>
    <t xml:space="preserve">HAYDEN WILLIAMS </t>
  </si>
  <si>
    <t>THE GAMER</t>
  </si>
  <si>
    <t>MALLORY REED</t>
  </si>
  <si>
    <t>1ST DANCE LESSON</t>
  </si>
  <si>
    <t>KENNEDY TABOR</t>
  </si>
  <si>
    <t>CHARITY HAMMOND</t>
  </si>
  <si>
    <t>KORY ALLRED</t>
  </si>
  <si>
    <t xml:space="preserve">HOLTON HEINRICH </t>
  </si>
  <si>
    <t>BYRCE ESPLIN</t>
  </si>
  <si>
    <t>PRESELY STEELE</t>
  </si>
  <si>
    <t xml:space="preserve">HANNAH COVINGTON </t>
  </si>
  <si>
    <t>LOST IN THE WILDERNESS</t>
  </si>
  <si>
    <t>STUPID IN LOVE ( MEAN GIRLS)</t>
  </si>
  <si>
    <t xml:space="preserve">AUDITION </t>
  </si>
  <si>
    <t>I DO NOT HAVE ANGER ISSUES</t>
  </si>
  <si>
    <t>NARCISSIST</t>
  </si>
  <si>
    <t>WADSWORTH EXPLAINS IT ALL</t>
  </si>
  <si>
    <t>THE ODD COUPLE</t>
  </si>
  <si>
    <t>MADISON PITMAN</t>
  </si>
  <si>
    <t>DIVINE COMEDY CONFESSIONS</t>
  </si>
  <si>
    <t>WELCOME TO THELL</t>
  </si>
  <si>
    <t>THE GRINCH</t>
  </si>
  <si>
    <t>I KISSED A BOY</t>
  </si>
  <si>
    <t>JONATHAN PITMAN</t>
  </si>
  <si>
    <t>WILLIAM BERTOCH</t>
  </si>
  <si>
    <t>ISABELLE HILLINGER</t>
  </si>
  <si>
    <t>LEO SANJINEZ-GUZMAN</t>
  </si>
  <si>
    <t>APARRMENT 3A</t>
  </si>
  <si>
    <t>JACOB CARR</t>
  </si>
  <si>
    <t>GROUNDHOT AT THE WINDOW</t>
  </si>
  <si>
    <t>MORGAN PETERSON</t>
  </si>
  <si>
    <t>THE DIARY OF ADAM AND EVE</t>
  </si>
  <si>
    <t>NATHAN PARSON</t>
  </si>
  <si>
    <t>ETA PHOENIX</t>
  </si>
  <si>
    <t>NATE SCHAFFER</t>
  </si>
  <si>
    <t>BOOK REPORT 1</t>
  </si>
  <si>
    <t>AUBREE HOLMES</t>
  </si>
  <si>
    <t>LENNA BLACK</t>
  </si>
  <si>
    <t>JORGE ALAVARADO</t>
  </si>
  <si>
    <t xml:space="preserve">GRACE COLLIER </t>
  </si>
  <si>
    <t>ASSYLUM</t>
  </si>
  <si>
    <t>ELLIE STAKER</t>
  </si>
  <si>
    <t>ARELY VAZQUEZ</t>
  </si>
  <si>
    <t>GLCKENSPIEL</t>
  </si>
  <si>
    <t>DOING THE MATH</t>
  </si>
  <si>
    <t>MALLORY GOODRICH</t>
  </si>
  <si>
    <t>AND TURNING STAY</t>
  </si>
  <si>
    <t>EMMA HAILSTONE</t>
  </si>
  <si>
    <t>ICARUS</t>
  </si>
  <si>
    <t xml:space="preserve">TRINITY JOHNSON </t>
  </si>
  <si>
    <t>THE WINTER'S TALE</t>
  </si>
  <si>
    <t>LA'ILANI TUKUAFU</t>
  </si>
  <si>
    <t>ANTIGONE</t>
  </si>
  <si>
    <t>GRACE WEIGHT</t>
  </si>
  <si>
    <t>THE MAZE RUNNER</t>
  </si>
  <si>
    <t>GRACE GRIMES</t>
  </si>
  <si>
    <t>GRIM REALITY</t>
  </si>
  <si>
    <t>EMILEE BATERMAN</t>
  </si>
  <si>
    <t>DANIEL LEWIS</t>
  </si>
  <si>
    <t>TRINITY WELCH</t>
  </si>
  <si>
    <t>JAXON BURDETTE</t>
  </si>
  <si>
    <t xml:space="preserve">AUDRA WILSON </t>
  </si>
  <si>
    <t xml:space="preserve">MORGAN WILSON </t>
  </si>
  <si>
    <t xml:space="preserve"> MERCHANT OF VENICE</t>
  </si>
  <si>
    <t xml:space="preserve">CLAIRE STAKER </t>
  </si>
  <si>
    <t>SARAH SPARROW</t>
  </si>
  <si>
    <t>OTHELLO</t>
  </si>
  <si>
    <t xml:space="preserve">NATHAN WALLACE </t>
  </si>
  <si>
    <t>PAUL CHIARA</t>
  </si>
  <si>
    <t>JACOB GRAHM</t>
  </si>
  <si>
    <t>CHARLE'S AUNT</t>
  </si>
  <si>
    <t xml:space="preserve">SAMANTH ROSS </t>
  </si>
  <si>
    <t>EMILY BAADSGARRD</t>
  </si>
  <si>
    <t xml:space="preserve">ELLIE ANDERSON </t>
  </si>
  <si>
    <t>CASSIDY WEIRSDORF</t>
  </si>
  <si>
    <t>TWELFTH NIGHT</t>
  </si>
  <si>
    <t xml:space="preserve">TABITHA WHITTEKIEND </t>
  </si>
  <si>
    <t>TE'ANNA ADAMS</t>
  </si>
  <si>
    <t>MEGAN CASSUTT</t>
  </si>
  <si>
    <t>THE LEARNED WOMAN</t>
  </si>
  <si>
    <t xml:space="preserve">TRISTAN KAISER </t>
  </si>
  <si>
    <t>KYLA KERSH</t>
  </si>
  <si>
    <t>A PAIR OF LUNATICS</t>
  </si>
  <si>
    <t>ELIZABETH HENRY</t>
  </si>
  <si>
    <t>ADA BROADBENT</t>
  </si>
  <si>
    <t>DAVID THOMPSON</t>
  </si>
  <si>
    <t>THE SERVANT OF TWO MASTERS</t>
  </si>
  <si>
    <t xml:space="preserve">LEONA LOMBARDI </t>
  </si>
  <si>
    <t>HALEY PESTER</t>
  </si>
  <si>
    <t xml:space="preserve">SHARISSA PERRY </t>
  </si>
  <si>
    <t>DANIEL TAYLOR</t>
  </si>
  <si>
    <t xml:space="preserve">CONNER BRAY </t>
  </si>
  <si>
    <t>EMILY CRABB</t>
  </si>
  <si>
    <t>RUBY BAGLEY</t>
  </si>
  <si>
    <t>AINSLEY CUMMINGS</t>
  </si>
  <si>
    <t xml:space="preserve">ASPEN SIMS </t>
  </si>
  <si>
    <t>TAYLOR HAWKINS</t>
  </si>
  <si>
    <t>NATHAN JENKINS</t>
  </si>
  <si>
    <t>LEND ME A TENOR</t>
  </si>
  <si>
    <t xml:space="preserve">DYLAN BIRD </t>
  </si>
  <si>
    <t>KADEN GUYMAN</t>
  </si>
  <si>
    <t>BRENDEN HOLGATE</t>
  </si>
  <si>
    <t>ARSENIC AND OLD LACE</t>
  </si>
  <si>
    <t xml:space="preserve">SHAUN HICKNE </t>
  </si>
  <si>
    <t>KALLI HALES</t>
  </si>
  <si>
    <t>LOVE/SICK</t>
  </si>
  <si>
    <t xml:space="preserve">BRYNN LARSEN </t>
  </si>
  <si>
    <t>ABBIE LABRUM</t>
  </si>
  <si>
    <t>BABY WITH THE BATHWATER</t>
  </si>
  <si>
    <t>ETHAN LANE</t>
  </si>
  <si>
    <t>ALYSSA LOWRY</t>
  </si>
  <si>
    <t>ABENT GRACE</t>
  </si>
  <si>
    <t>JARETT WOOD</t>
  </si>
  <si>
    <t>THOMAS WEBB</t>
  </si>
  <si>
    <t>EXECUTIVE DANCE</t>
  </si>
  <si>
    <t>JAREN MCLAUGHLIN</t>
  </si>
  <si>
    <t>RAELYNN MCLAUGHLIN</t>
  </si>
  <si>
    <t>THE FOREIGNER</t>
  </si>
  <si>
    <t>ANTHIE BARLOW</t>
  </si>
  <si>
    <t>COLBY GURR</t>
  </si>
  <si>
    <t>DANIEL BLEVINS</t>
  </si>
  <si>
    <t>THE THREE MUSKATEERS</t>
  </si>
  <si>
    <t>DEVIN TANNER</t>
  </si>
  <si>
    <t xml:space="preserve">HYRUM DAVIS </t>
  </si>
  <si>
    <t xml:space="preserve">ELIZABTH PETRUCKA </t>
  </si>
  <si>
    <t>AIDEN CARTER</t>
  </si>
  <si>
    <t>PETER AND THE STARCATCHER</t>
  </si>
  <si>
    <t xml:space="preserve">ETHAN AKESTER </t>
  </si>
  <si>
    <t xml:space="preserve">JAROD LEWIS </t>
  </si>
  <si>
    <t xml:space="preserve">WILLIAM REYES </t>
  </si>
  <si>
    <t>OLIVIA WILKINSON</t>
  </si>
  <si>
    <t>TAYLOR MEREDITH</t>
  </si>
  <si>
    <t>OLYMPIA PEAD</t>
  </si>
  <si>
    <t>RANDANIE DANJANOVICH</t>
  </si>
  <si>
    <t>DAKOTA DEVRIES</t>
  </si>
  <si>
    <t>HYRUM MORLEY</t>
  </si>
  <si>
    <t>DYLAN HAWKINS</t>
  </si>
  <si>
    <t>CURSE YOU RED BARON</t>
  </si>
  <si>
    <t xml:space="preserve">JACOB HEATON </t>
  </si>
  <si>
    <t>EIFFLE TOWER</t>
  </si>
  <si>
    <t>BROOKLYN NORMAN</t>
  </si>
  <si>
    <t>ART THEIF</t>
  </si>
  <si>
    <t>OLIVIA WELLS</t>
  </si>
  <si>
    <t>REBEKCAH REILEY</t>
  </si>
  <si>
    <t>BURNING THE HOUSE DOWN</t>
  </si>
  <si>
    <t xml:space="preserve">ALIZABETH CARROL </t>
  </si>
  <si>
    <t xml:space="preserve">LILA DONALDSON </t>
  </si>
  <si>
    <t>LIFELONG FRIENDS</t>
  </si>
  <si>
    <t xml:space="preserve">ASHTON PRATT </t>
  </si>
  <si>
    <t xml:space="preserve">SKYLER SAXTON </t>
  </si>
  <si>
    <t>THE NEW BOOK</t>
  </si>
  <si>
    <t xml:space="preserve">ANNICA TANNER </t>
  </si>
  <si>
    <t xml:space="preserve">JORDEN JOHNSON </t>
  </si>
  <si>
    <t>THE MUSEUM HEIST</t>
  </si>
  <si>
    <t>BETHANNIE LOVERIDGE</t>
  </si>
  <si>
    <t xml:space="preserve">KYRA DUNKLEY </t>
  </si>
  <si>
    <t>ZANE JONES</t>
  </si>
  <si>
    <t xml:space="preserve">NOAH ENGLAND </t>
  </si>
  <si>
    <t>JAMALL ORTIZ-DAVIS</t>
  </si>
  <si>
    <t>ALLYSON BUJOLD</t>
  </si>
  <si>
    <t>THE HISTORY OF WRONG GUYS</t>
  </si>
  <si>
    <t xml:space="preserve">SHAUN HICKEN </t>
  </si>
  <si>
    <t>I LOVE BETSY</t>
  </si>
  <si>
    <t>STUD AND A BABE</t>
  </si>
  <si>
    <t>GOOD MORNING</t>
  </si>
  <si>
    <t>LIGHT IN THE PIAZZA</t>
  </si>
  <si>
    <t>SEUSSICAL</t>
  </si>
  <si>
    <t>ELIZABETH PETRUCKA</t>
  </si>
  <si>
    <t xml:space="preserve">RAELYNN MCKLAUGHLIN </t>
  </si>
  <si>
    <t>KADE BENNETT</t>
  </si>
  <si>
    <t>JAMEN ZOHNER</t>
  </si>
  <si>
    <t>WATCH WHAT HAPPENS</t>
  </si>
  <si>
    <t>A STUD AND A BABE</t>
  </si>
  <si>
    <t>ITS HARD TO SPEAK MY HEART</t>
  </si>
  <si>
    <t>WAVING HROUGH A WINDOW</t>
  </si>
  <si>
    <t>SHARISSA PERRY</t>
  </si>
  <si>
    <t xml:space="preserve">KADOTA DEVRIES </t>
  </si>
  <si>
    <t>JAROD  LEWIS</t>
  </si>
  <si>
    <t>OSELLE CAPENER</t>
  </si>
  <si>
    <t>ALL THIS INTIMACY</t>
  </si>
  <si>
    <t xml:space="preserve">MELODY CURTIS </t>
  </si>
  <si>
    <t>THE AUDITION</t>
  </si>
  <si>
    <t>BECK WALTON</t>
  </si>
  <si>
    <t>I NEED DETENTION</t>
  </si>
  <si>
    <t>JACLYNN HENNINGER</t>
  </si>
  <si>
    <t>YOU'RE A FOOD MAN, CHARLIE BROWN</t>
  </si>
  <si>
    <t>MAREN RODGERS</t>
  </si>
  <si>
    <t>FERRET ENVY</t>
  </si>
  <si>
    <t>NATALIE RISSE</t>
  </si>
  <si>
    <t>SUZY TRUJILLO</t>
  </si>
  <si>
    <t>FIFTH OF JULY</t>
  </si>
  <si>
    <t>SAMANTHA GIBSON</t>
  </si>
  <si>
    <t>FUTURE</t>
  </si>
  <si>
    <t xml:space="preserve">LYDEAH JOHNSON </t>
  </si>
  <si>
    <t>WHERE IS MY PRINCE CHARMING</t>
  </si>
  <si>
    <t xml:space="preserve">SARAH ROUNDY </t>
  </si>
  <si>
    <t>DIARY OF ADAM AND EVE</t>
  </si>
  <si>
    <t>TOBY SOWELL</t>
  </si>
  <si>
    <t>I HATE DOCTORS</t>
  </si>
  <si>
    <t xml:space="preserve">CAITLIN JENSEN </t>
  </si>
  <si>
    <t>STAR SPANGLED GIRL</t>
  </si>
  <si>
    <t>CALEB BURGESS</t>
  </si>
  <si>
    <t>RABBIT HOLE</t>
  </si>
  <si>
    <t>JEREMY EISENSTEIN`</t>
  </si>
  <si>
    <t>FREE CHURRO</t>
  </si>
  <si>
    <t>SHAYDEN MANUEL</t>
  </si>
  <si>
    <t>MAN AND SUPERMAN</t>
  </si>
  <si>
    <t>ZANE HOWICK</t>
  </si>
  <si>
    <t>STEEL</t>
  </si>
  <si>
    <t>SIENNA POLARD</t>
  </si>
  <si>
    <t>DEMONS</t>
  </si>
  <si>
    <t>ANNAMARIE ERNSTSEN</t>
  </si>
  <si>
    <t>ORIGINAL -7 YEARS</t>
  </si>
  <si>
    <t>KAYDON PAYNE</t>
  </si>
  <si>
    <t>THE BIRDAY PARTY</t>
  </si>
  <si>
    <t xml:space="preserve">STEPHEN HALES </t>
  </si>
  <si>
    <t>RARE BIRDS</t>
  </si>
  <si>
    <t>BROOKLYN REILLEY</t>
  </si>
  <si>
    <t>ORIGINAL</t>
  </si>
  <si>
    <t>MAGGIE CONDAS</t>
  </si>
  <si>
    <t>TEN YEARS GOING ON YESTERDAY</t>
  </si>
  <si>
    <t xml:space="preserve">SARAH NICKERSON </t>
  </si>
  <si>
    <t>CHAGING THE WORLD ONE WORD AT A TIME</t>
  </si>
  <si>
    <t>BROOKLYN TURNER</t>
  </si>
  <si>
    <t>FORGET ABOUT ME</t>
  </si>
  <si>
    <t xml:space="preserve">JULIANA LITTLE </t>
  </si>
  <si>
    <t>TRIBES</t>
  </si>
  <si>
    <t>MCKENZIE BUNKER</t>
  </si>
  <si>
    <t>CRAZY</t>
  </si>
  <si>
    <t xml:space="preserve">JERIKA LOWE </t>
  </si>
  <si>
    <t>LAEL SWANOSON</t>
  </si>
  <si>
    <t xml:space="preserve">AUDREY PAN </t>
  </si>
  <si>
    <t>SAMANTHA TURNER</t>
  </si>
  <si>
    <t>ROMEO AND JULIET</t>
  </si>
  <si>
    <t>LILLIAN BUCK</t>
  </si>
  <si>
    <t>LAUREN WINDLEY</t>
  </si>
  <si>
    <t xml:space="preserve">MORIYANA NELSON </t>
  </si>
  <si>
    <t>TRUMAN BARNES</t>
  </si>
  <si>
    <t xml:space="preserve">TRENTEN MANSFIELD </t>
  </si>
  <si>
    <t>KJERSTIN COPE</t>
  </si>
  <si>
    <t xml:space="preserve">GRUESOME PLAYGROUND INJ. </t>
  </si>
  <si>
    <t>BRINLEE BURNINGHAM</t>
  </si>
  <si>
    <t xml:space="preserve">FINN GREEN </t>
  </si>
  <si>
    <t>JOSIAH JOHNSON</t>
  </si>
  <si>
    <t>ROSENCRANTSZ AND GULDENSTERN ARE DEAD</t>
  </si>
  <si>
    <t>WORTHEN*</t>
  </si>
  <si>
    <t>CRANDALL*</t>
  </si>
  <si>
    <t>THE KISSING SCENE</t>
  </si>
  <si>
    <t xml:space="preserve">MARISAA DEHERRARA </t>
  </si>
  <si>
    <t>JADEN SAARI</t>
  </si>
  <si>
    <t>TAMING OF THE SHREW</t>
  </si>
  <si>
    <t>FAITH GOODSELL</t>
  </si>
  <si>
    <t xml:space="preserve">ADDISON MILLWARD </t>
  </si>
  <si>
    <t xml:space="preserve">TRISTAN CHOLICO </t>
  </si>
  <si>
    <t xml:space="preserve">CARLY YOUNG </t>
  </si>
  <si>
    <t xml:space="preserve">ISABELA CALCHERA </t>
  </si>
  <si>
    <t xml:space="preserve">TANNER DAVIS </t>
  </si>
  <si>
    <t>MY FRIEND NEVER SAID GOODBYE</t>
  </si>
  <si>
    <t>ILO HOHMANN</t>
  </si>
  <si>
    <t>ALEX MOFFATT</t>
  </si>
  <si>
    <t>GOOSE AND TOMTOM</t>
  </si>
  <si>
    <t xml:space="preserve">MADYLAINE JOHNSON </t>
  </si>
  <si>
    <t xml:space="preserve">AMBER CLONINGER </t>
  </si>
  <si>
    <t>NEWS BROADCAST</t>
  </si>
  <si>
    <t>KIARA GREENWALD</t>
  </si>
  <si>
    <t>MCKYLLA QUINTANA</t>
  </si>
  <si>
    <t>CHEMICAL BONDING</t>
  </si>
  <si>
    <t>BRADDY FOX</t>
  </si>
  <si>
    <t>SASKIA BOER</t>
  </si>
  <si>
    <t>CALLIFORNIA SUITE</t>
  </si>
  <si>
    <t xml:space="preserve">CAMERON LLOYD </t>
  </si>
  <si>
    <t>JONAH ELSBERRY</t>
  </si>
  <si>
    <t>CRUCIBLE</t>
  </si>
  <si>
    <t>QUIMBY ROUNDY</t>
  </si>
  <si>
    <t>SWEING DISASTER</t>
  </si>
  <si>
    <t>KIRIAN WEIDNER</t>
  </si>
  <si>
    <t>HOSPITAL</t>
  </si>
  <si>
    <t xml:space="preserve">OLIVIA FARMER </t>
  </si>
  <si>
    <t>HOMEWORK</t>
  </si>
  <si>
    <t>AARON CUMMINS</t>
  </si>
  <si>
    <t>THE CHEF AT HOME</t>
  </si>
  <si>
    <t>MEGHAN MADLENA</t>
  </si>
  <si>
    <t>KAT WARD</t>
  </si>
  <si>
    <t>A MOTHERS LOVE</t>
  </si>
  <si>
    <t>BOADI BALLS*</t>
  </si>
  <si>
    <t>RIDER*</t>
  </si>
  <si>
    <t>ANOTHER REASON WHY</t>
  </si>
  <si>
    <t>EMA FRANCIS</t>
  </si>
  <si>
    <t>MIA NEWMAN</t>
  </si>
  <si>
    <t>BRYCE CLAWSON</t>
  </si>
  <si>
    <t>MISSION IMPOSSIBLE</t>
  </si>
  <si>
    <t>EMMA SIMMONS</t>
  </si>
  <si>
    <t xml:space="preserve">JOSIAH JOHNSON </t>
  </si>
  <si>
    <t>EMPTY CHAIRS AT EMPTY TABLES</t>
  </si>
  <si>
    <t>CHEYENNE GAWRELUK</t>
  </si>
  <si>
    <t xml:space="preserve">ALYSSA MORGAN </t>
  </si>
  <si>
    <t>WAVING THROUGH A WINDOW</t>
  </si>
  <si>
    <t>SHE USED TO BE MINE</t>
  </si>
  <si>
    <t>CONGRATS</t>
  </si>
  <si>
    <t>ENJOY THE TRIP</t>
  </si>
  <si>
    <t xml:space="preserve">ALYSSA ENSLEN </t>
  </si>
  <si>
    <t>IN MY DRAMS</t>
  </si>
  <si>
    <t>TRISTAN CHOLICO</t>
  </si>
  <si>
    <t>JAEN SAARI</t>
  </si>
  <si>
    <t>BRADY STROMBERG</t>
  </si>
  <si>
    <t>HIGH ADVENTURE</t>
  </si>
  <si>
    <t>SAVANNAH FARR</t>
  </si>
  <si>
    <t>HILARIE DAHLE</t>
  </si>
  <si>
    <t>LANDON GUMUCIO</t>
  </si>
  <si>
    <t>THE ONE FEATHER TAIL OF MISS GERTRUDE</t>
  </si>
  <si>
    <t>WHAT IF</t>
  </si>
  <si>
    <t>I HATE MEN</t>
  </si>
  <si>
    <t>AMBER SIMISTER</t>
  </si>
  <si>
    <t>ONE PERFECT MOMENT</t>
  </si>
  <si>
    <t>MICHAEL IN THE BATHROOM</t>
  </si>
  <si>
    <t>I LOVE PLAY REHEARSAL</t>
  </si>
  <si>
    <t>JERIKA LOWE</t>
  </si>
  <si>
    <t>GHOST</t>
  </si>
  <si>
    <t>AISU</t>
  </si>
  <si>
    <t>SOUTH SUMMIT</t>
  </si>
  <si>
    <t>GRANTSVILLE</t>
  </si>
  <si>
    <t>JUDGE</t>
  </si>
  <si>
    <t>MORGAN</t>
  </si>
  <si>
    <t>SUMMIT ACDMY</t>
  </si>
  <si>
    <t>MANTI</t>
  </si>
  <si>
    <t>EMERY</t>
  </si>
  <si>
    <t>SAN JUAN</t>
  </si>
  <si>
    <t>RICHFIELD</t>
  </si>
  <si>
    <t>SOUTH SEVIER</t>
  </si>
  <si>
    <t>NORTH SANPETE</t>
  </si>
  <si>
    <t>GRAND</t>
  </si>
  <si>
    <t>DELTA</t>
  </si>
  <si>
    <t>CARBON</t>
  </si>
  <si>
    <t>JUAB</t>
  </si>
  <si>
    <t>UNION</t>
  </si>
  <si>
    <t>MAESER PREP</t>
  </si>
  <si>
    <t>PROVIDENCE</t>
  </si>
  <si>
    <t>LEXI CALLISTER</t>
  </si>
  <si>
    <t>ARACHNOPHOBIA</t>
  </si>
  <si>
    <t>judy miller show</t>
  </si>
  <si>
    <t xml:space="preserve">joseph izampuye </t>
  </si>
  <si>
    <t>jack libin</t>
  </si>
  <si>
    <t>doctor faustus</t>
  </si>
  <si>
    <t xml:space="preserve">katelynn smith </t>
  </si>
  <si>
    <t>the winner takes it all</t>
  </si>
  <si>
    <t>joseph izampuye</t>
  </si>
  <si>
    <t>alexander hamilton</t>
  </si>
  <si>
    <t>s</t>
  </si>
  <si>
    <t>e</t>
  </si>
  <si>
    <t>g</t>
  </si>
  <si>
    <t>SO WHEN YOU GET MARRIED</t>
  </si>
  <si>
    <t>BLYTH SPIRIT</t>
  </si>
  <si>
    <t>WHERE HAVE ALL THE LIGHTNING BUGS GONE</t>
  </si>
  <si>
    <t>THE DUMB WAITER</t>
  </si>
  <si>
    <t>THE ODD COUPLE FIGHT</t>
  </si>
  <si>
    <t>SEEING THE THING</t>
  </si>
  <si>
    <t>FLOWERS FOR ALGERNON</t>
  </si>
  <si>
    <t>PIPPIN</t>
  </si>
  <si>
    <t>JADE FARMER</t>
  </si>
  <si>
    <t>I AM NOT A VILLIAN</t>
  </si>
  <si>
    <t>THE CREATION OF THE WORLD</t>
  </si>
  <si>
    <t>BOY MEETS GIRL</t>
  </si>
  <si>
    <t>BAREFOOT IN THE PARK</t>
  </si>
  <si>
    <t>DON'T DRINK THE WATER</t>
  </si>
  <si>
    <t>THE CHALK GARDEN</t>
  </si>
  <si>
    <t>LITTLE WOMEN</t>
  </si>
  <si>
    <t>SMOKE SCENES</t>
  </si>
  <si>
    <t>A COMPANY OF WAYWARD SAINTS</t>
  </si>
  <si>
    <t>ALL MY SONS</t>
  </si>
  <si>
    <t>DMV TIRE</t>
  </si>
  <si>
    <t>CRIMES OF THE HEART</t>
  </si>
  <si>
    <t>THIS HURTS</t>
  </si>
  <si>
    <t>DRIVERS</t>
  </si>
  <si>
    <t>BABY AND THE BATHWATER</t>
  </si>
  <si>
    <t>MIRACLE WORKER</t>
  </si>
  <si>
    <t>SURGERY</t>
  </si>
  <si>
    <t>DRIVERS TEST</t>
  </si>
  <si>
    <t>NIGHT MOTHER</t>
  </si>
  <si>
    <t>IDOLIZE</t>
  </si>
  <si>
    <t>ARTIFICIAL INTELLIGENCE</t>
  </si>
  <si>
    <t>SOMEBODY HE USED TO KNOW</t>
  </si>
  <si>
    <t>OUR FINAL MOMENT</t>
  </si>
  <si>
    <t>RUN AWAY ARM</t>
  </si>
  <si>
    <t>HER PAST</t>
  </si>
  <si>
    <t>BAR FIGHT</t>
  </si>
  <si>
    <t>HIDDEN CONNECTION</t>
  </si>
  <si>
    <t>WATCH YOUR STEP</t>
  </si>
  <si>
    <t>SANTA TRAK</t>
  </si>
  <si>
    <t>DOLL MAKER</t>
  </si>
  <si>
    <t>SUGREON MALPRACTICE</t>
  </si>
  <si>
    <t>DUCK HUNT</t>
  </si>
  <si>
    <t>HOW TO PASS A SLEEPING BEAR</t>
  </si>
  <si>
    <t>TOOTHFAIRY HEIST</t>
  </si>
  <si>
    <t>WAR AND PEACE</t>
  </si>
  <si>
    <t>MORNING JOGGER</t>
  </si>
  <si>
    <t>DRESSED FOR DISASTER</t>
  </si>
  <si>
    <t>ACT 2 SCENE 3 AS YOU LIKE IT</t>
  </si>
  <si>
    <t>ACT 3  SCENE 2 AS YOU LIKE IT</t>
  </si>
  <si>
    <t>ACT 3 SCENE 2 AS YOU LIKE IT</t>
  </si>
  <si>
    <t>COMEDY OF ERRORS</t>
  </si>
  <si>
    <t>ACT 3 SCENE 5 AS YOU LIKE IT</t>
  </si>
  <si>
    <t>CORIOLANGS</t>
  </si>
  <si>
    <t>MIDSUMMER SCENE 1</t>
  </si>
  <si>
    <t>A DOLLS HOUSE</t>
  </si>
  <si>
    <t>MACBETH WITCHES SCENE</t>
  </si>
  <si>
    <t>TEMPEST 3:1</t>
  </si>
  <si>
    <t>THE TEMPEST</t>
  </si>
  <si>
    <t>SHAKESPEAR MUCH ADO</t>
  </si>
  <si>
    <t>TARTUFFE</t>
  </si>
  <si>
    <t>MIDSUMERNIGHTS DREAM</t>
  </si>
  <si>
    <t>IMPORTANCE OF BEING EARNEST</t>
  </si>
  <si>
    <t>CIERNO</t>
  </si>
  <si>
    <t>ANTIGONY</t>
  </si>
  <si>
    <t>A FAMILY AFFAIR</t>
  </si>
  <si>
    <t>WINTERS TALE 3:4</t>
  </si>
  <si>
    <t>GHOSTS</t>
  </si>
  <si>
    <t>WHERE DID WE GO WRONG</t>
  </si>
  <si>
    <t>FALLING OUT OF LOVE</t>
  </si>
  <si>
    <t>Y-701</t>
  </si>
  <si>
    <t>X-701</t>
  </si>
  <si>
    <t>W-701</t>
  </si>
  <si>
    <t>V-701</t>
  </si>
  <si>
    <t>U-701</t>
  </si>
  <si>
    <t>HAIKU</t>
  </si>
  <si>
    <t>T-701</t>
  </si>
  <si>
    <t>I NEVER SAW ANOTHER BUTTERFLY</t>
  </si>
  <si>
    <t>S-701</t>
  </si>
  <si>
    <t>AMONG FRIENDS AND CLUTTER</t>
  </si>
  <si>
    <t>R-701</t>
  </si>
  <si>
    <t>MIDSUMMER NIGHT'S DREAM</t>
  </si>
  <si>
    <t>Q-701</t>
  </si>
  <si>
    <t>P-701</t>
  </si>
  <si>
    <t>N-701</t>
  </si>
  <si>
    <t>ALL IN THE TIMING</t>
  </si>
  <si>
    <t>M-701</t>
  </si>
  <si>
    <t>ALMOST MAINE</t>
  </si>
  <si>
    <t>L-701</t>
  </si>
  <si>
    <t>SHREK JR. THE MUSICAL</t>
  </si>
  <si>
    <t>K-701</t>
  </si>
  <si>
    <t>J-701</t>
  </si>
  <si>
    <t>H-701</t>
  </si>
  <si>
    <t>G-701</t>
  </si>
  <si>
    <t>The Arkansaw Bear</t>
  </si>
  <si>
    <t>F-701</t>
  </si>
  <si>
    <t>Pippin</t>
  </si>
  <si>
    <t>D-701</t>
  </si>
  <si>
    <t>C-701</t>
  </si>
  <si>
    <t>B-701</t>
  </si>
  <si>
    <t>Brothers Grimm Specaculathon</t>
  </si>
  <si>
    <t>A-701</t>
  </si>
  <si>
    <t>J3 score</t>
  </si>
  <si>
    <t>J3 rank</t>
  </si>
  <si>
    <t>J2 score</t>
  </si>
  <si>
    <t>J2 rank</t>
  </si>
  <si>
    <t>J1 score</t>
  </si>
  <si>
    <t>J1 rank</t>
  </si>
  <si>
    <t>Highlight lowest 3 ranks</t>
  </si>
  <si>
    <t>Judge 3</t>
  </si>
  <si>
    <t>Judge 2</t>
  </si>
  <si>
    <t>Judge 1</t>
  </si>
  <si>
    <t>Time Violations are -35</t>
  </si>
  <si>
    <t>S=10, E=6, G=2, F=0</t>
  </si>
  <si>
    <t>ONE-ACTS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</si>
</sst>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7F7F7F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3" borderId="1" applyNumberFormat="0" applyAlignment="0" applyProtection="0"/>
  </cellStyleXfs>
  <cellXfs count="57">
    <xf numFmtId="0" fontId="0" fillId="0" borderId="0" xfId="0"/>
    <xf numFmtId="0" fontId="5" fillId="3" borderId="1" xfId="2"/>
    <xf numFmtId="0" fontId="2" fillId="0" borderId="2" xfId="0" applyFont="1" applyBorder="1" applyProtection="1">
      <protection locked="0"/>
    </xf>
    <xf numFmtId="0" fontId="4" fillId="4" borderId="2" xfId="1" applyFill="1" applyBorder="1" applyProtection="1"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5" borderId="2" xfId="0" applyFill="1" applyBorder="1" applyProtection="1">
      <protection locked="0"/>
    </xf>
    <xf numFmtId="0" fontId="4" fillId="5" borderId="2" xfId="1" applyFill="1" applyBorder="1" applyProtection="1">
      <protection locked="0"/>
    </xf>
    <xf numFmtId="0" fontId="0" fillId="5" borderId="2" xfId="0" applyFill="1" applyBorder="1" applyAlignment="1" applyProtection="1">
      <alignment horizontal="left"/>
      <protection locked="0"/>
    </xf>
    <xf numFmtId="0" fontId="0" fillId="6" borderId="2" xfId="0" applyFill="1" applyBorder="1" applyProtection="1">
      <protection locked="0"/>
    </xf>
    <xf numFmtId="0" fontId="4" fillId="6" borderId="2" xfId="1" applyFill="1" applyBorder="1" applyProtection="1">
      <protection locked="0"/>
    </xf>
    <xf numFmtId="0" fontId="0" fillId="6" borderId="2" xfId="0" applyFill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6" fillId="0" borderId="2" xfId="0" applyFont="1" applyBorder="1"/>
    <xf numFmtId="0" fontId="0" fillId="0" borderId="2" xfId="0" applyBorder="1"/>
    <xf numFmtId="0" fontId="0" fillId="4" borderId="2" xfId="0" applyFill="1" applyBorder="1" applyProtection="1">
      <protection locked="0"/>
    </xf>
    <xf numFmtId="0" fontId="6" fillId="0" borderId="2" xfId="0" quotePrefix="1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Protection="1">
      <protection locked="0"/>
    </xf>
    <xf numFmtId="0" fontId="3" fillId="5" borderId="2" xfId="0" applyFont="1" applyFill="1" applyBorder="1" applyAlignment="1" applyProtection="1">
      <alignment horizontal="left"/>
      <protection locked="0"/>
    </xf>
    <xf numFmtId="0" fontId="3" fillId="6" borderId="2" xfId="0" applyFont="1" applyFill="1" applyBorder="1" applyProtection="1">
      <protection locked="0"/>
    </xf>
    <xf numFmtId="0" fontId="3" fillId="6" borderId="2" xfId="0" applyFont="1" applyFill="1" applyBorder="1" applyAlignment="1" applyProtection="1">
      <alignment horizontal="left"/>
      <protection locked="0"/>
    </xf>
    <xf numFmtId="0" fontId="1" fillId="0" borderId="2" xfId="0" applyFont="1" applyBorder="1" applyAlignment="1">
      <alignment vertical="center"/>
    </xf>
    <xf numFmtId="0" fontId="0" fillId="7" borderId="2" xfId="0" applyFill="1" applyBorder="1" applyProtection="1">
      <protection locked="0"/>
    </xf>
    <xf numFmtId="0" fontId="4" fillId="7" borderId="2" xfId="1" applyFill="1" applyBorder="1" applyProtection="1">
      <protection locked="0"/>
    </xf>
    <xf numFmtId="0" fontId="0" fillId="7" borderId="2" xfId="0" applyFill="1" applyBorder="1" applyAlignment="1" applyProtection="1">
      <alignment horizontal="left"/>
      <protection locked="0"/>
    </xf>
    <xf numFmtId="0" fontId="0" fillId="7" borderId="2" xfId="0" applyFill="1" applyBorder="1"/>
    <xf numFmtId="0" fontId="1" fillId="7" borderId="2" xfId="0" applyFont="1" applyFill="1" applyBorder="1" applyAlignment="1">
      <alignment vertical="center"/>
    </xf>
    <xf numFmtId="0" fontId="0" fillId="0" borderId="4" xfId="0" applyBorder="1" applyProtection="1">
      <protection locked="0"/>
    </xf>
    <xf numFmtId="0" fontId="0" fillId="4" borderId="4" xfId="0" applyFill="1" applyBorder="1" applyProtection="1">
      <protection locked="0"/>
    </xf>
    <xf numFmtId="0" fontId="4" fillId="4" borderId="4" xfId="1" applyFill="1" applyBorder="1" applyProtection="1"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5" borderId="4" xfId="0" applyFill="1" applyBorder="1" applyProtection="1">
      <protection locked="0"/>
    </xf>
    <xf numFmtId="0" fontId="4" fillId="5" borderId="4" xfId="1" applyFill="1" applyBorder="1" applyProtection="1">
      <protection locked="0"/>
    </xf>
    <xf numFmtId="0" fontId="0" fillId="5" borderId="4" xfId="0" applyFill="1" applyBorder="1" applyAlignment="1" applyProtection="1">
      <alignment horizontal="left"/>
      <protection locked="0"/>
    </xf>
    <xf numFmtId="0" fontId="0" fillId="6" borderId="4" xfId="0" applyFill="1" applyBorder="1" applyProtection="1">
      <protection locked="0"/>
    </xf>
    <xf numFmtId="0" fontId="4" fillId="6" borderId="4" xfId="1" applyFill="1" applyBorder="1" applyProtection="1">
      <protection locked="0"/>
    </xf>
    <xf numFmtId="0" fontId="0" fillId="6" borderId="4" xfId="0" applyFill="1" applyBorder="1" applyAlignment="1" applyProtection="1">
      <alignment horizontal="left"/>
      <protection locked="0"/>
    </xf>
    <xf numFmtId="0" fontId="0" fillId="0" borderId="4" xfId="0" applyBorder="1"/>
    <xf numFmtId="0" fontId="1" fillId="0" borderId="4" xfId="0" applyFont="1" applyBorder="1" applyAlignment="1">
      <alignment vertical="center"/>
    </xf>
    <xf numFmtId="0" fontId="0" fillId="0" borderId="3" xfId="0" applyBorder="1" applyProtection="1">
      <protection locked="0"/>
    </xf>
    <xf numFmtId="0" fontId="0" fillId="7" borderId="3" xfId="0" applyFill="1" applyBorder="1" applyProtection="1">
      <protection locked="0"/>
    </xf>
    <xf numFmtId="0" fontId="4" fillId="7" borderId="3" xfId="1" applyFill="1" applyBorder="1" applyProtection="1">
      <protection locked="0"/>
    </xf>
    <xf numFmtId="0" fontId="0" fillId="7" borderId="3" xfId="0" applyFill="1" applyBorder="1" applyAlignment="1" applyProtection="1">
      <alignment horizontal="left"/>
      <protection locked="0"/>
    </xf>
    <xf numFmtId="0" fontId="0" fillId="7" borderId="3" xfId="0" applyFill="1" applyBorder="1"/>
    <xf numFmtId="0" fontId="1" fillId="7" borderId="3" xfId="0" applyFont="1" applyFill="1" applyBorder="1" applyAlignment="1">
      <alignment vertical="center"/>
    </xf>
    <xf numFmtId="0" fontId="0" fillId="8" borderId="0" xfId="0" applyFill="1"/>
    <xf numFmtId="0" fontId="0" fillId="0" borderId="8" xfId="0" applyBorder="1"/>
    <xf numFmtId="0" fontId="0" fillId="0" borderId="7" xfId="0" applyBorder="1"/>
    <xf numFmtId="0" fontId="0" fillId="9" borderId="0" xfId="0" applyFill="1"/>
    <xf numFmtId="0" fontId="2" fillId="0" borderId="2" xfId="0" applyFont="1" applyBorder="1"/>
    <xf numFmtId="0" fontId="3" fillId="0" borderId="2" xfId="0" applyFont="1" applyBorder="1"/>
    <xf numFmtId="0" fontId="2" fillId="0" borderId="5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</cellXfs>
  <cellStyles count="3">
    <cellStyle name="Calculation" xfId="2" builtinId="22"/>
    <cellStyle name="Good" xfId="1" builtinId="26"/>
    <cellStyle name="Normal" xfId="0" builtinId="0"/>
  </cellStyles>
  <dxfs count="163">
    <dxf>
      <font>
        <color rgb="FF9C6500"/>
      </font>
      <fill>
        <patternFill>
          <bgColor rgb="FFFFEB9C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Calibri"/>
        <scheme val="minor"/>
      </font>
      <numFmt numFmtId="0" formatCode="General"/>
      <fill>
        <patternFill patternType="solid">
          <fgColor indexed="64"/>
          <bgColor rgb="FFF2F2F2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numFmt numFmtId="0" formatCode="General"/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499984740745262"/>
        </patternFill>
      </fill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Calibri"/>
        <scheme val="minor"/>
      </font>
      <numFmt numFmtId="0" formatCode="General"/>
      <fill>
        <patternFill patternType="solid">
          <fgColor indexed="64"/>
          <bgColor rgb="FFF2F2F2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numFmt numFmtId="0" formatCode="General"/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Calibri"/>
        <scheme val="minor"/>
      </font>
      <numFmt numFmtId="0" formatCode="General"/>
      <fill>
        <patternFill patternType="solid">
          <fgColor indexed="64"/>
          <bgColor rgb="FFF2F2F2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numFmt numFmtId="0" formatCode="General"/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 tint="-0.499984740745262"/>
        </patternFill>
      </fill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Calibri"/>
        <scheme val="minor"/>
      </font>
      <numFmt numFmtId="0" formatCode="General"/>
      <fill>
        <patternFill patternType="solid">
          <fgColor indexed="64"/>
          <bgColor rgb="FFF2F2F2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numFmt numFmtId="0" formatCode="General"/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0" formatCode="General"/>
    </dxf>
    <dxf>
      <fill>
        <patternFill patternType="solid">
          <fgColor indexed="64"/>
          <bgColor theme="0" tint="-0.499984740745262"/>
        </patternFill>
      </fill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strike/>
        <color theme="5"/>
      </font>
      <fill>
        <patternFill>
          <bgColor theme="5" tint="0.79998168889431442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</dxf>
    <dxf>
      <fill>
        <patternFill patternType="solid">
          <fgColor indexed="64"/>
          <bgColor theme="0" tint="-0.499984740745262"/>
        </patternFill>
      </fill>
    </dxf>
    <dxf>
      <numFmt numFmtId="0" formatCode="General"/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</dxf>
    <dxf>
      <fill>
        <patternFill patternType="solid">
          <fgColor indexed="64"/>
          <bgColor theme="0" tint="-0.499984740745262"/>
        </patternFill>
      </fill>
    </dxf>
    <dxf>
      <numFmt numFmtId="0" formatCode="General"/>
    </dxf>
    <dxf>
      <font>
        <strike/>
        <color theme="5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/>
        <color theme="5"/>
      </font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6">
          <cell r="R6">
            <v>0</v>
          </cell>
        </row>
        <row r="8">
          <cell r="R8">
            <v>0</v>
          </cell>
        </row>
        <row r="12">
          <cell r="R12">
            <v>0</v>
          </cell>
        </row>
        <row r="16">
          <cell r="R16">
            <v>0</v>
          </cell>
        </row>
        <row r="18">
          <cell r="R18">
            <v>0</v>
          </cell>
        </row>
        <row r="20">
          <cell r="R20">
            <v>0</v>
          </cell>
        </row>
        <row r="26">
          <cell r="R26">
            <v>122</v>
          </cell>
        </row>
        <row r="28">
          <cell r="R28">
            <v>0</v>
          </cell>
        </row>
        <row r="30">
          <cell r="R30">
            <v>0</v>
          </cell>
        </row>
        <row r="32">
          <cell r="R32">
            <v>120</v>
          </cell>
        </row>
        <row r="34">
          <cell r="R34">
            <v>135</v>
          </cell>
        </row>
        <row r="36">
          <cell r="R36">
            <v>117</v>
          </cell>
        </row>
        <row r="38">
          <cell r="R38">
            <v>115</v>
          </cell>
        </row>
        <row r="40">
          <cell r="R40">
            <v>0</v>
          </cell>
        </row>
        <row r="42">
          <cell r="R42">
            <v>0</v>
          </cell>
        </row>
        <row r="44">
          <cell r="R44">
            <v>0</v>
          </cell>
        </row>
        <row r="46">
          <cell r="R46">
            <v>0</v>
          </cell>
        </row>
        <row r="48">
          <cell r="R48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K122" totalsRowShown="0">
  <autoFilter ref="A2:K122" xr:uid="{00000000-0009-0000-0100-000001000000}"/>
  <sortState xmlns:xlrd2="http://schemas.microsoft.com/office/spreadsheetml/2017/richdata2" ref="A3:K122">
    <sortCondition ref="A2:A122"/>
  </sortState>
  <tableColumns count="11">
    <tableColumn id="1" xr3:uid="{00000000-0010-0000-0000-000001000000}" name="ID"/>
    <tableColumn id="3" xr3:uid="{00000000-0010-0000-0000-000003000000}" name="Rank"/>
    <tableColumn id="7" xr3:uid="{D2B768D1-9875-AA4A-937F-5FF5F4074F30}" name="Score" dataDxfId="155">
      <calculatedColumnFormula>'Humorous Monologues'!P4</calculatedColumnFormula>
    </tableColumn>
    <tableColumn id="11" xr3:uid="{A66ADED0-3D87-4E4C-BE82-A95C8F125DAD}" name="Column1" dataDxfId="154"/>
    <tableColumn id="2" xr3:uid="{00000000-0010-0000-0000-000002000000}" name="MR 1 Rank"/>
    <tableColumn id="8" xr3:uid="{F4C130C8-9204-164A-89D6-4E66E7F25FB3}" name="MR 1 Score"/>
    <tableColumn id="4" xr3:uid="{00000000-0010-0000-0000-000004000000}" name="MR2 Rank"/>
    <tableColumn id="9" xr3:uid="{A490F0F0-75A5-7A4B-9554-6EB7817DF1D3}" name="MR 2 Score"/>
    <tableColumn id="5" xr3:uid="{00000000-0010-0000-0000-000005000000}" name="MR3 Rank"/>
    <tableColumn id="10" xr3:uid="{F76B2E90-7E14-D442-9219-9945BDC6A685}" name="MR 3 Score"/>
    <tableColumn id="6" xr3:uid="{00000000-0010-0000-0000-000006000000}" name="Total MR Rank" dataDxfId="153" dataCellStyle="Calculation">
      <calculatedColumnFormula>SUM(E3,G3,I3)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2:H122" totalsRowShown="0">
  <autoFilter ref="A2:H122" xr:uid="{00000000-0009-0000-0100-000002000000}"/>
  <sortState xmlns:xlrd2="http://schemas.microsoft.com/office/spreadsheetml/2017/richdata2" ref="A3:H122">
    <sortCondition ref="A2:A122"/>
  </sortState>
  <tableColumns count="8">
    <tableColumn id="1" xr3:uid="{00000000-0010-0000-0100-000001000000}" name="ID">
      <calculatedColumnFormula>Dramatic!A4</calculatedColumnFormula>
    </tableColumn>
    <tableColumn id="3" xr3:uid="{00000000-0010-0000-0100-000003000000}" name="Rank">
      <calculatedColumnFormula>Dramatic!S4</calculatedColumnFormula>
    </tableColumn>
    <tableColumn id="7" xr3:uid="{656F7074-0981-C64D-85C6-09C48C7E43BF}" name="Score" dataDxfId="143">
      <calculatedColumnFormula>Dramatic!P4</calculatedColumnFormula>
    </tableColumn>
    <tableColumn id="8" xr3:uid="{EA17CD7B-5900-3D40-A994-32BAAC0726B5}" name="Column1" dataDxfId="142"/>
    <tableColumn id="2" xr3:uid="{00000000-0010-0000-0100-000002000000}" name="MR 1 Rank"/>
    <tableColumn id="4" xr3:uid="{00000000-0010-0000-0100-000004000000}" name="MR 1 Score"/>
    <tableColumn id="5" xr3:uid="{00000000-0010-0000-0100-000005000000}" name="MR2 Rank"/>
    <tableColumn id="6" xr3:uid="{00000000-0010-0000-0100-000006000000}" name="MR 2 Score" dataDxfId="141" dataCellStyle="Calculation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34" displayName="Table134" ref="A2:H122" totalsRowShown="0">
  <autoFilter ref="A2:H122" xr:uid="{00000000-0009-0000-0100-000003000000}"/>
  <sortState xmlns:xlrd2="http://schemas.microsoft.com/office/spreadsheetml/2017/richdata2" ref="A3:H151">
    <sortCondition ref="A2:A151"/>
  </sortState>
  <tableColumns count="8">
    <tableColumn id="1" xr3:uid="{00000000-0010-0000-0200-000001000000}" name="ID" totalsRowDxfId="131">
      <calculatedColumnFormula>Classical!A4</calculatedColumnFormula>
    </tableColumn>
    <tableColumn id="3" xr3:uid="{00000000-0010-0000-0200-000003000000}" name="Rank">
      <calculatedColumnFormula>Classical!W4</calculatedColumnFormula>
    </tableColumn>
    <tableColumn id="7" xr3:uid="{CFB5059C-2CDD-5A4C-B208-0ECF0509271A}" name="Score" dataDxfId="130">
      <calculatedColumnFormula>Classical!T4</calculatedColumnFormula>
    </tableColumn>
    <tableColumn id="8" xr3:uid="{1FF94D56-2307-7048-9782-F9CB947F08DE}" name="Column1" dataDxfId="129"/>
    <tableColumn id="2" xr3:uid="{00000000-0010-0000-0200-000002000000}" name="MR 1 Rank" dataDxfId="128" totalsRowDxfId="127"/>
    <tableColumn id="4" xr3:uid="{00000000-0010-0000-0200-000004000000}" name="MR 1 Score" totalsRowDxfId="126"/>
    <tableColumn id="5" xr3:uid="{00000000-0010-0000-0200-000005000000}" name="MR2 Rank" totalsRowDxfId="125"/>
    <tableColumn id="6" xr3:uid="{00000000-0010-0000-0200-000006000000}" name="MR 2 Score" dataDxfId="124" totalsRowDxfId="123" dataCellStyle="Calculation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1345" displayName="Table1345" ref="A2:H122" totalsRowShown="0">
  <autoFilter ref="A2:H122" xr:uid="{00000000-0009-0000-0100-000004000000}"/>
  <sortState xmlns:xlrd2="http://schemas.microsoft.com/office/spreadsheetml/2017/richdata2" ref="A3:H151">
    <sortCondition ref="A2:A151"/>
  </sortState>
  <tableColumns count="8">
    <tableColumn id="1" xr3:uid="{00000000-0010-0000-0300-000001000000}" name="ID" totalsRowDxfId="114">
      <calculatedColumnFormula>Classical!A4</calculatedColumnFormula>
    </tableColumn>
    <tableColumn id="3" xr3:uid="{00000000-0010-0000-0300-000003000000}" name="Rank">
      <calculatedColumnFormula>Classical!AA4</calculatedColumnFormula>
    </tableColumn>
    <tableColumn id="7" xr3:uid="{D7537E5E-CC4B-0E42-84E6-249C691CF90E}" name="Score" dataDxfId="113">
      <calculatedColumnFormula>Contemporary!T4</calculatedColumnFormula>
    </tableColumn>
    <tableColumn id="8" xr3:uid="{51B42776-7CD1-8346-89C4-B00C3B8D9BA6}" name="Column1" dataDxfId="112"/>
    <tableColumn id="2" xr3:uid="{00000000-0010-0000-0300-000002000000}" name="MR 1 Rank" totalsRowDxfId="111"/>
    <tableColumn id="4" xr3:uid="{00000000-0010-0000-0300-000004000000}" name="MR 1 Score" totalsRowDxfId="110"/>
    <tableColumn id="5" xr3:uid="{00000000-0010-0000-0300-000005000000}" name="MR2 Rank" totalsRowDxfId="109"/>
    <tableColumn id="6" xr3:uid="{00000000-0010-0000-0300-000006000000}" name="MR 2 Score" dataDxfId="108" totalsRowDxfId="107" dataCellStyle="Calculation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13456" displayName="Table13456" ref="A2:I122" totalsRowShown="0">
  <autoFilter ref="A2:I122" xr:uid="{00000000-0009-0000-0100-000005000000}"/>
  <sortState xmlns:xlrd2="http://schemas.microsoft.com/office/spreadsheetml/2017/richdata2" ref="A3:I151">
    <sortCondition ref="A2:A151"/>
  </sortState>
  <tableColumns count="9">
    <tableColumn id="1" xr3:uid="{00000000-0010-0000-0400-000001000000}" name="ID" totalsRowDxfId="98">
      <calculatedColumnFormula>Classical!A4</calculatedColumnFormula>
    </tableColumn>
    <tableColumn id="3" xr3:uid="{00000000-0010-0000-0400-000003000000}" name="Rank">
      <calculatedColumnFormula>Pantomime!U4</calculatedColumnFormula>
    </tableColumn>
    <tableColumn id="7" xr3:uid="{77DD9502-E42A-4A4C-872E-CD8EA246D75E}" name="Score" dataDxfId="97">
      <calculatedColumnFormula>Pantomime!R4</calculatedColumnFormula>
    </tableColumn>
    <tableColumn id="9" xr3:uid="{AF59C7AB-D9BC-3549-A764-8F8CDEB4E8ED}" name="Column1" dataDxfId="96"/>
    <tableColumn id="8" xr3:uid="{24A5AB10-0065-3248-9AAE-EDC8D345FA90}" name="MR 1 Rank" dataDxfId="95"/>
    <tableColumn id="2" xr3:uid="{00000000-0010-0000-0400-000002000000}" name="MR 1 Score" totalsRowDxfId="94"/>
    <tableColumn id="4" xr3:uid="{00000000-0010-0000-0400-000004000000}" name="MR2 Rank" totalsRowDxfId="93"/>
    <tableColumn id="5" xr3:uid="{00000000-0010-0000-0400-000005000000}" name="MR 2 Score" totalsRowDxfId="92"/>
    <tableColumn id="6" xr3:uid="{00000000-0010-0000-0400-000006000000}" name="MR3 Rank" dataDxfId="91" totalsRowDxfId="90" dataCellStyle="Calculation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134567" displayName="Table134567" ref="A2:H122" totalsRowShown="0">
  <autoFilter ref="A2:H122" xr:uid="{00000000-0009-0000-0100-000006000000}"/>
  <sortState xmlns:xlrd2="http://schemas.microsoft.com/office/spreadsheetml/2017/richdata2" ref="A3:H151">
    <sortCondition ref="A2:A151"/>
  </sortState>
  <tableColumns count="8">
    <tableColumn id="1" xr3:uid="{00000000-0010-0000-0500-000001000000}" name="ID" totalsRowDxfId="82">
      <calculatedColumnFormula>Classical!A4</calculatedColumnFormula>
    </tableColumn>
    <tableColumn id="3" xr3:uid="{00000000-0010-0000-0500-000003000000}" name="Rank">
      <calculatedColumnFormula>MusicalTheatre!Y4</calculatedColumnFormula>
    </tableColumn>
    <tableColumn id="7" xr3:uid="{4991C096-7AED-8E4B-96E0-67618A7C6F83}" name="Score" dataDxfId="81">
      <calculatedColumnFormula>MusicalTheatre!V4</calculatedColumnFormula>
    </tableColumn>
    <tableColumn id="8" xr3:uid="{661218D9-F852-914B-AD1C-6B719FCC4A01}" name="Column1" dataDxfId="80"/>
    <tableColumn id="2" xr3:uid="{00000000-0010-0000-0500-000002000000}" name="MR 1 Rank" totalsRowDxfId="79"/>
    <tableColumn id="4" xr3:uid="{00000000-0010-0000-0500-000004000000}" name="MR 1 Score" totalsRowDxfId="78"/>
    <tableColumn id="5" xr3:uid="{00000000-0010-0000-0500-000005000000}" name="MR2 Rank" totalsRowDxfId="77"/>
    <tableColumn id="6" xr3:uid="{00000000-0010-0000-0500-000006000000}" name="MR 2 Score" dataDxfId="76" totalsRowDxfId="75" dataCellStyle="Calculation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152"/>
  <sheetViews>
    <sheetView workbookViewId="0">
      <pane xSplit="1" ySplit="3" topLeftCell="F21" activePane="bottomRight" state="frozen"/>
      <selection pane="topRight" activeCell="B1" sqref="B1"/>
      <selection pane="bottomLeft" activeCell="A4" sqref="A4"/>
      <selection pane="bottomRight" activeCell="B26" sqref="B26"/>
    </sheetView>
  </sheetViews>
  <sheetFormatPr defaultColWidth="8.7109375" defaultRowHeight="15" x14ac:dyDescent="0.25"/>
  <cols>
    <col min="1" max="1" width="7.28515625" style="11" bestFit="1" customWidth="1"/>
    <col min="2" max="2" width="20.7109375" style="11" customWidth="1"/>
    <col min="3" max="3" width="8.7109375" style="11" customWidth="1"/>
    <col min="4" max="4" width="34.28515625" style="11" customWidth="1"/>
    <col min="5" max="5" width="8.42578125" style="14" customWidth="1"/>
    <col min="6" max="6" width="4.28515625" style="3" customWidth="1"/>
    <col min="7" max="7" width="8.7109375" style="4" customWidth="1"/>
    <col min="8" max="8" width="8.7109375" style="5" customWidth="1"/>
    <col min="9" max="9" width="4" style="6" customWidth="1"/>
    <col min="10" max="10" width="8.7109375" style="7" customWidth="1"/>
    <col min="11" max="11" width="8.7109375" style="8" customWidth="1"/>
    <col min="12" max="12" width="5.140625" style="9" customWidth="1"/>
    <col min="13" max="13" width="8.7109375" style="10" customWidth="1"/>
    <col min="14" max="14" width="13.42578125" style="11" customWidth="1"/>
    <col min="15" max="15" width="8" style="11" customWidth="1"/>
    <col min="16" max="16" width="12.140625" style="11" customWidth="1"/>
    <col min="17" max="17" width="11.28515625" style="11" bestFit="1" customWidth="1"/>
    <col min="18" max="16384" width="8.7109375" style="11"/>
  </cols>
  <sheetData>
    <row r="1" spans="1:51" x14ac:dyDescent="0.25">
      <c r="A1" s="54" t="s">
        <v>200</v>
      </c>
      <c r="B1" s="55"/>
      <c r="C1" s="56"/>
      <c r="D1" s="2"/>
      <c r="E1" s="14" t="s">
        <v>183</v>
      </c>
      <c r="V1" s="12" t="s">
        <v>164</v>
      </c>
      <c r="W1" s="12" t="s">
        <v>152</v>
      </c>
      <c r="X1" s="12" t="s">
        <v>154</v>
      </c>
      <c r="Y1" s="12" t="s">
        <v>153</v>
      </c>
      <c r="Z1" s="13"/>
      <c r="AA1" s="12" t="s">
        <v>180</v>
      </c>
      <c r="AB1" s="12" t="s">
        <v>181</v>
      </c>
      <c r="AC1" s="12" t="s">
        <v>179</v>
      </c>
    </row>
    <row r="2" spans="1:51" x14ac:dyDescent="0.25">
      <c r="E2" s="14" t="s">
        <v>1</v>
      </c>
      <c r="H2" s="5" t="s">
        <v>2</v>
      </c>
      <c r="K2" s="8" t="s">
        <v>3</v>
      </c>
      <c r="N2" s="15" t="s">
        <v>178</v>
      </c>
      <c r="Z2" s="16" t="s">
        <v>190</v>
      </c>
    </row>
    <row r="3" spans="1:51" x14ac:dyDescent="0.25">
      <c r="B3" s="17" t="s">
        <v>4</v>
      </c>
      <c r="D3" s="17" t="s">
        <v>5</v>
      </c>
      <c r="E3" s="18" t="s">
        <v>6</v>
      </c>
      <c r="F3" s="3" t="s">
        <v>186</v>
      </c>
      <c r="G3" s="19" t="s">
        <v>809</v>
      </c>
      <c r="H3" s="20" t="s">
        <v>7</v>
      </c>
      <c r="I3" s="6" t="s">
        <v>186</v>
      </c>
      <c r="J3" s="21" t="s">
        <v>810</v>
      </c>
      <c r="K3" s="22" t="s">
        <v>8</v>
      </c>
      <c r="L3" s="9" t="s">
        <v>186</v>
      </c>
      <c r="M3" s="23" t="s">
        <v>811</v>
      </c>
      <c r="N3" s="17" t="s">
        <v>11</v>
      </c>
      <c r="O3" s="17"/>
      <c r="P3" s="17" t="s">
        <v>808</v>
      </c>
      <c r="Q3" s="17" t="s">
        <v>799</v>
      </c>
      <c r="R3" s="17"/>
      <c r="S3" s="17" t="s">
        <v>9</v>
      </c>
      <c r="V3" s="17" t="s">
        <v>10</v>
      </c>
      <c r="Z3" s="17" t="s">
        <v>185</v>
      </c>
    </row>
    <row r="4" spans="1:51" ht="15.75" x14ac:dyDescent="0.25">
      <c r="A4" s="11" t="s">
        <v>12</v>
      </c>
      <c r="B4" s="11" t="s">
        <v>812</v>
      </c>
      <c r="E4" s="14">
        <v>1</v>
      </c>
      <c r="F4" s="3" t="s">
        <v>1451</v>
      </c>
      <c r="G4" s="4">
        <v>25</v>
      </c>
      <c r="H4" s="5">
        <v>1</v>
      </c>
      <c r="I4" s="6" t="s">
        <v>164</v>
      </c>
      <c r="J4" s="7">
        <v>25</v>
      </c>
      <c r="K4" s="8">
        <v>2</v>
      </c>
      <c r="L4" s="9" t="s">
        <v>164</v>
      </c>
      <c r="M4" s="10">
        <v>23</v>
      </c>
      <c r="O4" s="11" t="str">
        <f>IF(N4="1violation",-7*1,IF(N4="2violations",-7*2,IF(N4="3violations",-7*3,IF(N4="",""))))</f>
        <v/>
      </c>
      <c r="P4" s="13">
        <f>SUM(G4,J4,M4,O4)</f>
        <v>73</v>
      </c>
      <c r="Q4" s="24">
        <f>IF(F4="S",1*1)+IF(I4="S",1*1)+IF(L4="S",1*1)</f>
        <v>3</v>
      </c>
      <c r="S4" s="11">
        <f>SUM(E4,H4,K4)</f>
        <v>4</v>
      </c>
      <c r="W4" s="11">
        <f>SUM(P4,P6,P5,P7,-Z4)</f>
        <v>215</v>
      </c>
      <c r="Z4" s="11">
        <f>MIN(P4:P7)</f>
        <v>65</v>
      </c>
    </row>
    <row r="5" spans="1:51" ht="15.75" x14ac:dyDescent="0.25">
      <c r="A5" s="11" t="s">
        <v>13</v>
      </c>
      <c r="B5" s="11" t="s">
        <v>813</v>
      </c>
      <c r="E5" s="14">
        <v>2</v>
      </c>
      <c r="F5" s="3" t="s">
        <v>1451</v>
      </c>
      <c r="G5" s="4">
        <v>24</v>
      </c>
      <c r="H5" s="5">
        <v>1</v>
      </c>
      <c r="I5" s="6" t="s">
        <v>164</v>
      </c>
      <c r="J5" s="7">
        <v>25</v>
      </c>
      <c r="K5" s="8">
        <v>1</v>
      </c>
      <c r="L5" s="9" t="s">
        <v>164</v>
      </c>
      <c r="M5" s="10">
        <v>25</v>
      </c>
      <c r="O5" s="11" t="str">
        <f t="shared" ref="O5:O67" si="0">IF(N5="1violation",-7*1,IF(N5="2violations",-7*2,IF(N5="3violations",-7*3,IF(N5="",""))))</f>
        <v/>
      </c>
      <c r="P5" s="13">
        <f t="shared" ref="P5:P67" si="1">SUM(G5,J5,M5,O5)</f>
        <v>74</v>
      </c>
      <c r="Q5" s="24">
        <f t="shared" ref="Q5:Q67" si="2">IF(F5="S",1*1)+IF(I5="S",1*1)+IF(L5="S",1*1)</f>
        <v>3</v>
      </c>
      <c r="S5" s="11">
        <f>SUM(E5,H5,K5)</f>
        <v>4</v>
      </c>
    </row>
    <row r="6" spans="1:51" ht="15.75" x14ac:dyDescent="0.25">
      <c r="A6" s="11" t="s">
        <v>14</v>
      </c>
      <c r="B6" s="11" t="s">
        <v>814</v>
      </c>
      <c r="E6" s="14">
        <v>4</v>
      </c>
      <c r="F6" s="3" t="s">
        <v>1452</v>
      </c>
      <c r="G6" s="4">
        <v>20</v>
      </c>
      <c r="H6" s="5">
        <v>4</v>
      </c>
      <c r="I6" s="6" t="s">
        <v>164</v>
      </c>
      <c r="J6" s="7">
        <v>23</v>
      </c>
      <c r="K6" s="8">
        <v>1</v>
      </c>
      <c r="L6" s="9" t="s">
        <v>164</v>
      </c>
      <c r="M6" s="10">
        <v>25</v>
      </c>
      <c r="O6" s="11" t="str">
        <f t="shared" si="0"/>
        <v/>
      </c>
      <c r="P6" s="13">
        <f t="shared" si="1"/>
        <v>68</v>
      </c>
      <c r="Q6" s="24">
        <f t="shared" si="2"/>
        <v>2</v>
      </c>
      <c r="S6" s="11">
        <f>SUM(E6,H6,K6)</f>
        <v>9</v>
      </c>
    </row>
    <row r="7" spans="1:51" ht="15.75" x14ac:dyDescent="0.25">
      <c r="A7" s="11" t="s">
        <v>15</v>
      </c>
      <c r="B7" s="11" t="s">
        <v>815</v>
      </c>
      <c r="E7" s="14">
        <v>4</v>
      </c>
      <c r="F7" s="3" t="s">
        <v>1451</v>
      </c>
      <c r="G7" s="4">
        <v>23</v>
      </c>
      <c r="H7" s="5">
        <v>4</v>
      </c>
      <c r="I7" s="6" t="s">
        <v>152</v>
      </c>
      <c r="J7" s="7">
        <v>20</v>
      </c>
      <c r="K7" s="8">
        <v>4</v>
      </c>
      <c r="L7" s="9" t="s">
        <v>164</v>
      </c>
      <c r="M7" s="10">
        <v>22</v>
      </c>
      <c r="O7" s="11" t="str">
        <f t="shared" si="0"/>
        <v/>
      </c>
      <c r="P7" s="13">
        <f t="shared" si="1"/>
        <v>65</v>
      </c>
      <c r="Q7" s="24">
        <f t="shared" si="2"/>
        <v>2</v>
      </c>
      <c r="S7" s="11">
        <f>SUM(E7,H7,K7)</f>
        <v>12</v>
      </c>
    </row>
    <row r="8" spans="1:51" s="25" customFormat="1" ht="15.75" x14ac:dyDescent="0.25">
      <c r="F8" s="26"/>
      <c r="G8" s="27"/>
      <c r="I8" s="26"/>
      <c r="J8" s="27"/>
      <c r="L8" s="26"/>
      <c r="M8" s="27"/>
      <c r="P8" s="28"/>
      <c r="Q8" s="29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</row>
    <row r="9" spans="1:51" ht="15.75" x14ac:dyDescent="0.25">
      <c r="A9" s="11" t="s">
        <v>16</v>
      </c>
      <c r="B9" s="11" t="s">
        <v>817</v>
      </c>
      <c r="E9" s="14">
        <v>4</v>
      </c>
      <c r="F9" s="3" t="s">
        <v>1451</v>
      </c>
      <c r="G9" s="4">
        <v>20</v>
      </c>
      <c r="H9" s="5">
        <v>4</v>
      </c>
      <c r="I9" s="6" t="s">
        <v>164</v>
      </c>
      <c r="J9" s="7">
        <v>25</v>
      </c>
      <c r="K9" s="8">
        <v>4</v>
      </c>
      <c r="L9" s="9" t="s">
        <v>164</v>
      </c>
      <c r="M9" s="10">
        <v>24</v>
      </c>
      <c r="O9" s="11" t="str">
        <f t="shared" si="0"/>
        <v/>
      </c>
      <c r="P9" s="13">
        <f t="shared" si="1"/>
        <v>69</v>
      </c>
      <c r="Q9" s="24">
        <f t="shared" si="2"/>
        <v>3</v>
      </c>
      <c r="S9" s="11">
        <f>SUM(E9,H9,K9)</f>
        <v>12</v>
      </c>
      <c r="W9" s="11">
        <f>SUM(P9,P11,P10,P12,-Z9)</f>
        <v>207</v>
      </c>
      <c r="Z9" s="11">
        <f>MIN(P9:P12)</f>
        <v>59</v>
      </c>
    </row>
    <row r="10" spans="1:51" ht="15.75" x14ac:dyDescent="0.25">
      <c r="A10" s="11" t="s">
        <v>17</v>
      </c>
      <c r="B10" s="11" t="s">
        <v>816</v>
      </c>
      <c r="E10" s="14">
        <v>4</v>
      </c>
      <c r="F10" s="3" t="s">
        <v>1451</v>
      </c>
      <c r="G10" s="4">
        <v>23</v>
      </c>
      <c r="H10" s="5">
        <v>2</v>
      </c>
      <c r="I10" s="6" t="s">
        <v>164</v>
      </c>
      <c r="J10" s="7">
        <v>24</v>
      </c>
      <c r="K10" s="8">
        <v>2</v>
      </c>
      <c r="L10" s="9" t="s">
        <v>164</v>
      </c>
      <c r="M10" s="10">
        <v>24</v>
      </c>
      <c r="O10" s="11" t="str">
        <f t="shared" si="0"/>
        <v/>
      </c>
      <c r="P10" s="13">
        <f t="shared" si="1"/>
        <v>71</v>
      </c>
      <c r="Q10" s="24">
        <f t="shared" si="2"/>
        <v>3</v>
      </c>
      <c r="S10" s="11">
        <f>SUM(E10,H10,K10)</f>
        <v>8</v>
      </c>
    </row>
    <row r="11" spans="1:51" ht="15.75" x14ac:dyDescent="0.25">
      <c r="A11" s="11" t="s">
        <v>18</v>
      </c>
      <c r="B11" s="11" t="s">
        <v>817</v>
      </c>
      <c r="E11" s="14">
        <v>4</v>
      </c>
      <c r="F11" s="3" t="s">
        <v>1451</v>
      </c>
      <c r="G11" s="4">
        <v>22</v>
      </c>
      <c r="H11" s="5">
        <v>4</v>
      </c>
      <c r="I11" s="6" t="s">
        <v>152</v>
      </c>
      <c r="J11" s="7">
        <v>20</v>
      </c>
      <c r="K11" s="8">
        <v>2</v>
      </c>
      <c r="L11" s="9" t="s">
        <v>164</v>
      </c>
      <c r="M11" s="10">
        <v>25</v>
      </c>
      <c r="O11" s="11" t="str">
        <f t="shared" si="0"/>
        <v/>
      </c>
      <c r="P11" s="13">
        <f t="shared" si="1"/>
        <v>67</v>
      </c>
      <c r="Q11" s="24">
        <f t="shared" si="2"/>
        <v>2</v>
      </c>
      <c r="S11" s="11">
        <f>SUM(E11,H11,K11)</f>
        <v>10</v>
      </c>
    </row>
    <row r="12" spans="1:51" ht="15.75" x14ac:dyDescent="0.25">
      <c r="A12" s="11" t="s">
        <v>19</v>
      </c>
      <c r="B12" s="11" t="s">
        <v>818</v>
      </c>
      <c r="E12" s="14">
        <v>4</v>
      </c>
      <c r="F12" s="3" t="s">
        <v>1452</v>
      </c>
      <c r="G12" s="4">
        <v>17</v>
      </c>
      <c r="H12" s="5">
        <v>4</v>
      </c>
      <c r="I12" s="6" t="s">
        <v>164</v>
      </c>
      <c r="J12" s="7">
        <v>23</v>
      </c>
      <c r="K12" s="8">
        <v>4</v>
      </c>
      <c r="L12" s="9" t="s">
        <v>152</v>
      </c>
      <c r="M12" s="10">
        <v>19</v>
      </c>
      <c r="O12" s="11" t="str">
        <f t="shared" si="0"/>
        <v/>
      </c>
      <c r="P12" s="13">
        <f t="shared" si="1"/>
        <v>59</v>
      </c>
      <c r="Q12" s="24">
        <f t="shared" si="2"/>
        <v>1</v>
      </c>
      <c r="S12" s="11">
        <f>SUM(E12,H12,K12)</f>
        <v>12</v>
      </c>
    </row>
    <row r="13" spans="1:51" s="25" customFormat="1" ht="15.75" x14ac:dyDescent="0.25">
      <c r="F13" s="26"/>
      <c r="G13" s="27"/>
      <c r="I13" s="26"/>
      <c r="J13" s="27"/>
      <c r="L13" s="26"/>
      <c r="M13" s="27"/>
      <c r="P13" s="28"/>
      <c r="Q13" s="29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ht="15.75" x14ac:dyDescent="0.25">
      <c r="A14" s="11" t="s">
        <v>20</v>
      </c>
      <c r="B14" s="11" t="s">
        <v>819</v>
      </c>
      <c r="E14" s="14">
        <v>4</v>
      </c>
      <c r="F14" s="3" t="s">
        <v>1452</v>
      </c>
      <c r="G14" s="4">
        <v>20</v>
      </c>
      <c r="H14" s="5">
        <v>4</v>
      </c>
      <c r="I14" s="6" t="s">
        <v>164</v>
      </c>
      <c r="J14" s="7">
        <v>23</v>
      </c>
      <c r="K14" s="8">
        <v>4</v>
      </c>
      <c r="L14" s="9" t="s">
        <v>164</v>
      </c>
      <c r="M14" s="10">
        <v>24</v>
      </c>
      <c r="O14" s="11" t="str">
        <f t="shared" si="0"/>
        <v/>
      </c>
      <c r="P14" s="13">
        <f t="shared" si="1"/>
        <v>67</v>
      </c>
      <c r="Q14" s="24">
        <f t="shared" si="2"/>
        <v>2</v>
      </c>
      <c r="S14" s="11">
        <f>SUM(E14,H14,K14)</f>
        <v>12</v>
      </c>
      <c r="W14" s="11">
        <f>SUM(P14,P16,P15,P17,-Z14)</f>
        <v>67</v>
      </c>
      <c r="Z14" s="11">
        <f>MIN(P14:P17)</f>
        <v>0</v>
      </c>
    </row>
    <row r="15" spans="1:51" ht="15.75" x14ac:dyDescent="0.25">
      <c r="A15" s="11" t="s">
        <v>21</v>
      </c>
      <c r="O15" s="11" t="str">
        <f t="shared" si="0"/>
        <v/>
      </c>
      <c r="P15" s="13">
        <f t="shared" si="1"/>
        <v>0</v>
      </c>
      <c r="Q15" s="24">
        <f t="shared" si="2"/>
        <v>0</v>
      </c>
      <c r="S15" s="11">
        <f>SUM(E15,H15,K15)</f>
        <v>0</v>
      </c>
    </row>
    <row r="16" spans="1:51" ht="15.75" x14ac:dyDescent="0.25">
      <c r="A16" s="11" t="s">
        <v>22</v>
      </c>
      <c r="O16" s="11" t="str">
        <f t="shared" si="0"/>
        <v/>
      </c>
      <c r="P16" s="13">
        <f t="shared" si="1"/>
        <v>0</v>
      </c>
      <c r="Q16" s="24">
        <f t="shared" si="2"/>
        <v>0</v>
      </c>
      <c r="S16" s="11">
        <f>SUM(E16,H16,K16)</f>
        <v>0</v>
      </c>
    </row>
    <row r="17" spans="1:51" ht="15.75" x14ac:dyDescent="0.25">
      <c r="A17" s="11" t="s">
        <v>23</v>
      </c>
      <c r="O17" s="11" t="str">
        <f t="shared" si="0"/>
        <v/>
      </c>
      <c r="P17" s="13">
        <f t="shared" si="1"/>
        <v>0</v>
      </c>
      <c r="Q17" s="24">
        <f t="shared" si="2"/>
        <v>0</v>
      </c>
      <c r="S17" s="11">
        <f>SUM(E17,H17,K17)</f>
        <v>0</v>
      </c>
    </row>
    <row r="18" spans="1:51" s="25" customFormat="1" ht="15.75" x14ac:dyDescent="0.25">
      <c r="F18" s="26"/>
      <c r="G18" s="27"/>
      <c r="I18" s="26"/>
      <c r="J18" s="27"/>
      <c r="L18" s="26"/>
      <c r="M18" s="27"/>
      <c r="P18" s="28"/>
      <c r="Q18" s="29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ht="15.75" x14ac:dyDescent="0.25">
      <c r="A19" s="11" t="s">
        <v>24</v>
      </c>
      <c r="B19" s="11" t="s">
        <v>823</v>
      </c>
      <c r="E19" s="14">
        <v>4</v>
      </c>
      <c r="F19" s="3" t="s">
        <v>1453</v>
      </c>
      <c r="G19" s="4">
        <v>12</v>
      </c>
      <c r="H19" s="5">
        <v>2</v>
      </c>
      <c r="I19" s="6" t="s">
        <v>164</v>
      </c>
      <c r="J19" s="7">
        <v>23</v>
      </c>
      <c r="K19" s="8">
        <v>3</v>
      </c>
      <c r="L19" s="9" t="s">
        <v>164</v>
      </c>
      <c r="M19" s="10">
        <v>23</v>
      </c>
      <c r="O19" s="11" t="str">
        <f t="shared" si="0"/>
        <v/>
      </c>
      <c r="P19" s="13">
        <f t="shared" si="1"/>
        <v>58</v>
      </c>
      <c r="Q19" s="24">
        <f t="shared" si="2"/>
        <v>2</v>
      </c>
      <c r="S19" s="11">
        <f>SUM(E19,H19,K19)</f>
        <v>9</v>
      </c>
      <c r="W19" s="11">
        <f>SUM(P19,P21,P20,P22,-Z19)</f>
        <v>204</v>
      </c>
      <c r="Z19" s="11">
        <f>MIN(P19:P22)</f>
        <v>58</v>
      </c>
    </row>
    <row r="20" spans="1:51" ht="15.75" x14ac:dyDescent="0.25">
      <c r="A20" s="11" t="s">
        <v>25</v>
      </c>
      <c r="B20" s="11" t="s">
        <v>824</v>
      </c>
      <c r="E20" s="14">
        <v>2</v>
      </c>
      <c r="F20" s="3" t="s">
        <v>1451</v>
      </c>
      <c r="G20" s="4">
        <v>23</v>
      </c>
      <c r="H20" s="5">
        <v>1</v>
      </c>
      <c r="I20" s="6" t="s">
        <v>164</v>
      </c>
      <c r="J20" s="7">
        <v>24</v>
      </c>
      <c r="K20" s="8">
        <v>4</v>
      </c>
      <c r="L20" s="9" t="s">
        <v>164</v>
      </c>
      <c r="M20" s="10">
        <v>21</v>
      </c>
      <c r="O20" s="11" t="str">
        <f t="shared" si="0"/>
        <v/>
      </c>
      <c r="P20" s="13">
        <f t="shared" si="1"/>
        <v>68</v>
      </c>
      <c r="Q20" s="24">
        <f t="shared" si="2"/>
        <v>3</v>
      </c>
      <c r="S20" s="11">
        <f>SUM(E20,H20,K20)</f>
        <v>7</v>
      </c>
    </row>
    <row r="21" spans="1:51" ht="15.75" x14ac:dyDescent="0.25">
      <c r="A21" s="11" t="s">
        <v>26</v>
      </c>
      <c r="B21" s="11" t="s">
        <v>825</v>
      </c>
      <c r="E21" s="14">
        <v>4</v>
      </c>
      <c r="F21" s="3" t="s">
        <v>1452</v>
      </c>
      <c r="G21" s="4">
        <v>21</v>
      </c>
      <c r="H21" s="5">
        <v>2</v>
      </c>
      <c r="I21" s="6" t="s">
        <v>164</v>
      </c>
      <c r="J21" s="7">
        <v>24</v>
      </c>
      <c r="K21" s="8">
        <v>3</v>
      </c>
      <c r="L21" s="9" t="s">
        <v>164</v>
      </c>
      <c r="M21" s="10">
        <v>24</v>
      </c>
      <c r="O21" s="11" t="str">
        <f t="shared" si="0"/>
        <v/>
      </c>
      <c r="P21" s="13">
        <f t="shared" si="1"/>
        <v>69</v>
      </c>
      <c r="Q21" s="24">
        <f t="shared" si="2"/>
        <v>2</v>
      </c>
      <c r="S21" s="11">
        <f>SUM(E21,H21,K21)</f>
        <v>9</v>
      </c>
    </row>
    <row r="22" spans="1:51" ht="15.75" x14ac:dyDescent="0.25">
      <c r="A22" s="11" t="s">
        <v>27</v>
      </c>
      <c r="B22" s="11" t="s">
        <v>826</v>
      </c>
      <c r="E22" s="14">
        <v>4</v>
      </c>
      <c r="F22" s="3" t="s">
        <v>1451</v>
      </c>
      <c r="G22" s="4">
        <v>23</v>
      </c>
      <c r="H22" s="5">
        <v>4</v>
      </c>
      <c r="I22" s="6" t="s">
        <v>164</v>
      </c>
      <c r="J22" s="7">
        <v>23</v>
      </c>
      <c r="K22" s="8">
        <v>4</v>
      </c>
      <c r="L22" s="9" t="s">
        <v>164</v>
      </c>
      <c r="M22" s="10">
        <v>21</v>
      </c>
      <c r="O22" s="11" t="str">
        <f t="shared" si="0"/>
        <v/>
      </c>
      <c r="P22" s="13">
        <f t="shared" si="1"/>
        <v>67</v>
      </c>
      <c r="Q22" s="24">
        <f t="shared" si="2"/>
        <v>3</v>
      </c>
      <c r="S22" s="11">
        <f>SUM(E22,H22,K22)</f>
        <v>12</v>
      </c>
    </row>
    <row r="23" spans="1:51" s="25" customFormat="1" ht="15.75" x14ac:dyDescent="0.25">
      <c r="F23" s="26"/>
      <c r="G23" s="27"/>
      <c r="I23" s="26"/>
      <c r="J23" s="27"/>
      <c r="L23" s="26"/>
      <c r="M23" s="27"/>
      <c r="P23" s="28"/>
      <c r="Q23" s="29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</row>
    <row r="24" spans="1:51" ht="15.75" x14ac:dyDescent="0.25">
      <c r="A24" s="11" t="s">
        <v>28</v>
      </c>
      <c r="B24" s="11" t="s">
        <v>961</v>
      </c>
      <c r="E24" s="14">
        <v>4</v>
      </c>
      <c r="F24" s="3" t="s">
        <v>1452</v>
      </c>
      <c r="G24" s="4">
        <v>18</v>
      </c>
      <c r="H24" s="5">
        <v>4</v>
      </c>
      <c r="I24" s="6" t="s">
        <v>164</v>
      </c>
      <c r="J24" s="7">
        <v>20</v>
      </c>
      <c r="K24" s="8">
        <v>4</v>
      </c>
      <c r="L24" s="9" t="s">
        <v>164</v>
      </c>
      <c r="M24" s="10">
        <v>22</v>
      </c>
      <c r="O24" s="11" t="str">
        <f t="shared" si="0"/>
        <v/>
      </c>
      <c r="P24" s="13">
        <f t="shared" si="1"/>
        <v>60</v>
      </c>
      <c r="Q24" s="24">
        <f t="shared" si="2"/>
        <v>2</v>
      </c>
      <c r="S24" s="11">
        <f>SUM(E24,H24,K24)</f>
        <v>12</v>
      </c>
      <c r="W24" s="11">
        <f>SUM(P24,P26,P25,P27,-Z24)</f>
        <v>197</v>
      </c>
      <c r="Z24" s="11">
        <f>MIN(P24:P27)</f>
        <v>58</v>
      </c>
    </row>
    <row r="25" spans="1:51" ht="15.75" x14ac:dyDescent="0.25">
      <c r="A25" s="11" t="s">
        <v>29</v>
      </c>
      <c r="B25" s="11" t="s">
        <v>962</v>
      </c>
      <c r="E25" s="14">
        <v>4</v>
      </c>
      <c r="F25" s="3" t="s">
        <v>1452</v>
      </c>
      <c r="G25" s="4">
        <v>20</v>
      </c>
      <c r="H25" s="5">
        <v>4</v>
      </c>
      <c r="I25" s="6" t="s">
        <v>164</v>
      </c>
      <c r="J25" s="7">
        <v>22</v>
      </c>
      <c r="K25" s="8">
        <v>4</v>
      </c>
      <c r="L25" s="9" t="s">
        <v>164</v>
      </c>
      <c r="M25" s="10">
        <v>21</v>
      </c>
      <c r="O25" s="11" t="str">
        <f t="shared" si="0"/>
        <v/>
      </c>
      <c r="P25" s="13">
        <f t="shared" si="1"/>
        <v>63</v>
      </c>
      <c r="Q25" s="24">
        <f t="shared" si="2"/>
        <v>2</v>
      </c>
      <c r="S25" s="11">
        <f>SUM(E25,H25,K25)</f>
        <v>12</v>
      </c>
    </row>
    <row r="26" spans="1:51" ht="15.75" x14ac:dyDescent="0.25">
      <c r="A26" s="11" t="s">
        <v>30</v>
      </c>
      <c r="B26" s="11" t="s">
        <v>963</v>
      </c>
      <c r="E26" s="14">
        <v>1</v>
      </c>
      <c r="F26" s="3" t="s">
        <v>1451</v>
      </c>
      <c r="G26" s="4">
        <v>24</v>
      </c>
      <c r="H26" s="5">
        <v>3</v>
      </c>
      <c r="I26" s="6" t="s">
        <v>164</v>
      </c>
      <c r="J26" s="7">
        <v>25</v>
      </c>
      <c r="K26" s="8">
        <v>2</v>
      </c>
      <c r="L26" s="9" t="s">
        <v>164</v>
      </c>
      <c r="M26" s="10">
        <v>25</v>
      </c>
      <c r="O26" s="11" t="str">
        <f t="shared" si="0"/>
        <v/>
      </c>
      <c r="P26" s="13">
        <f t="shared" si="1"/>
        <v>74</v>
      </c>
      <c r="Q26" s="24">
        <f t="shared" si="2"/>
        <v>3</v>
      </c>
      <c r="S26" s="11">
        <f>SUM(E26,H26,K26)</f>
        <v>6</v>
      </c>
    </row>
    <row r="27" spans="1:51" ht="15.75" x14ac:dyDescent="0.25">
      <c r="A27" s="11" t="s">
        <v>31</v>
      </c>
      <c r="B27" s="11" t="s">
        <v>964</v>
      </c>
      <c r="E27" s="14">
        <v>4</v>
      </c>
      <c r="F27" s="3" t="s">
        <v>1451</v>
      </c>
      <c r="G27" s="4">
        <v>23</v>
      </c>
      <c r="H27" s="5">
        <v>4</v>
      </c>
      <c r="I27" s="6" t="s">
        <v>152</v>
      </c>
      <c r="J27" s="7">
        <v>18</v>
      </c>
      <c r="K27" s="8">
        <v>4</v>
      </c>
      <c r="L27" s="9" t="s">
        <v>152</v>
      </c>
      <c r="M27" s="10">
        <v>17</v>
      </c>
      <c r="O27" s="11" t="str">
        <f t="shared" si="0"/>
        <v/>
      </c>
      <c r="P27" s="13">
        <f t="shared" si="1"/>
        <v>58</v>
      </c>
      <c r="Q27" s="24">
        <f t="shared" si="2"/>
        <v>1</v>
      </c>
      <c r="S27" s="11">
        <f>SUM(E27,H27,K27)</f>
        <v>12</v>
      </c>
    </row>
    <row r="28" spans="1:51" s="25" customFormat="1" ht="15.75" x14ac:dyDescent="0.25">
      <c r="F28" s="26"/>
      <c r="G28" s="27"/>
      <c r="I28" s="26"/>
      <c r="J28" s="27"/>
      <c r="L28" s="26"/>
      <c r="M28" s="27"/>
      <c r="P28" s="28"/>
      <c r="Q28" s="29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ht="15.75" x14ac:dyDescent="0.25">
      <c r="A29" s="11" t="s">
        <v>32</v>
      </c>
      <c r="B29" s="11" t="s">
        <v>827</v>
      </c>
      <c r="E29" s="14">
        <v>2</v>
      </c>
      <c r="F29" s="3" t="s">
        <v>1451</v>
      </c>
      <c r="G29" s="4">
        <v>25</v>
      </c>
      <c r="H29" s="5">
        <v>4</v>
      </c>
      <c r="I29" s="6" t="s">
        <v>164</v>
      </c>
      <c r="J29" s="7">
        <v>23</v>
      </c>
      <c r="K29" s="8">
        <v>4</v>
      </c>
      <c r="L29" s="9" t="s">
        <v>152</v>
      </c>
      <c r="M29" s="10">
        <v>19</v>
      </c>
      <c r="O29" s="11" t="str">
        <f t="shared" si="0"/>
        <v/>
      </c>
      <c r="P29" s="13">
        <f t="shared" si="1"/>
        <v>67</v>
      </c>
      <c r="Q29" s="24">
        <f t="shared" si="2"/>
        <v>2</v>
      </c>
      <c r="S29" s="11">
        <f>SUM(E29,H29,K29)</f>
        <v>10</v>
      </c>
      <c r="W29" s="11">
        <f>SUM(P29,P31,P30,P32,-Z29)</f>
        <v>207</v>
      </c>
      <c r="Z29" s="11">
        <f>MIN(P29:P32)</f>
        <v>65</v>
      </c>
    </row>
    <row r="30" spans="1:51" ht="15.75" x14ac:dyDescent="0.25">
      <c r="A30" s="11" t="s">
        <v>33</v>
      </c>
      <c r="B30" s="11" t="s">
        <v>828</v>
      </c>
      <c r="E30" s="14">
        <v>4</v>
      </c>
      <c r="F30" s="3" t="s">
        <v>1451</v>
      </c>
      <c r="G30" s="4">
        <v>24</v>
      </c>
      <c r="H30" s="5">
        <v>4</v>
      </c>
      <c r="I30" s="6" t="s">
        <v>164</v>
      </c>
      <c r="J30" s="7">
        <v>22</v>
      </c>
      <c r="K30" s="8">
        <v>3</v>
      </c>
      <c r="L30" s="9" t="s">
        <v>164</v>
      </c>
      <c r="M30" s="10">
        <v>25</v>
      </c>
      <c r="O30" s="11" t="str">
        <f t="shared" si="0"/>
        <v/>
      </c>
      <c r="P30" s="13">
        <f t="shared" si="1"/>
        <v>71</v>
      </c>
      <c r="Q30" s="24">
        <f t="shared" si="2"/>
        <v>3</v>
      </c>
      <c r="S30" s="11">
        <f>SUM(E30,H30,K30)</f>
        <v>11</v>
      </c>
    </row>
    <row r="31" spans="1:51" ht="15.75" x14ac:dyDescent="0.25">
      <c r="A31" s="11" t="s">
        <v>34</v>
      </c>
      <c r="B31" s="11" t="s">
        <v>829</v>
      </c>
      <c r="E31" s="14">
        <v>4</v>
      </c>
      <c r="F31" s="3" t="s">
        <v>1451</v>
      </c>
      <c r="G31" s="4">
        <v>23</v>
      </c>
      <c r="H31" s="5">
        <v>1</v>
      </c>
      <c r="I31" s="6" t="s">
        <v>164</v>
      </c>
      <c r="J31" s="7">
        <v>25</v>
      </c>
      <c r="K31" s="8">
        <v>4</v>
      </c>
      <c r="L31" s="9" t="s">
        <v>152</v>
      </c>
      <c r="M31" s="10">
        <v>17</v>
      </c>
      <c r="O31" s="11" t="str">
        <f t="shared" si="0"/>
        <v/>
      </c>
      <c r="P31" s="13">
        <f t="shared" si="1"/>
        <v>65</v>
      </c>
      <c r="Q31" s="24">
        <f t="shared" si="2"/>
        <v>2</v>
      </c>
      <c r="S31" s="11">
        <f>SUM(E31,H31,K31)</f>
        <v>9</v>
      </c>
    </row>
    <row r="32" spans="1:51" ht="15.75" x14ac:dyDescent="0.25">
      <c r="A32" s="11" t="s">
        <v>35</v>
      </c>
      <c r="B32" s="11" t="s">
        <v>830</v>
      </c>
      <c r="E32" s="14">
        <v>3</v>
      </c>
      <c r="F32" s="3" t="s">
        <v>1451</v>
      </c>
      <c r="G32" s="4">
        <v>24</v>
      </c>
      <c r="H32" s="5">
        <v>4</v>
      </c>
      <c r="I32" s="6" t="s">
        <v>164</v>
      </c>
      <c r="J32" s="7">
        <v>22</v>
      </c>
      <c r="K32" s="8">
        <v>1</v>
      </c>
      <c r="L32" s="9" t="s">
        <v>164</v>
      </c>
      <c r="M32" s="10">
        <v>23</v>
      </c>
      <c r="O32" s="11" t="str">
        <f t="shared" si="0"/>
        <v/>
      </c>
      <c r="P32" s="13">
        <f t="shared" si="1"/>
        <v>69</v>
      </c>
      <c r="Q32" s="24">
        <f t="shared" si="2"/>
        <v>3</v>
      </c>
      <c r="S32" s="11">
        <f>SUM(E32,H32,K32)</f>
        <v>8</v>
      </c>
    </row>
    <row r="33" spans="1:51" s="25" customFormat="1" ht="15.75" x14ac:dyDescent="0.25">
      <c r="F33" s="26"/>
      <c r="G33" s="27"/>
      <c r="I33" s="26"/>
      <c r="J33" s="27"/>
      <c r="L33" s="26"/>
      <c r="M33" s="27"/>
      <c r="P33" s="28"/>
      <c r="Q33" s="29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</row>
    <row r="34" spans="1:51" ht="15.75" x14ac:dyDescent="0.25">
      <c r="A34" s="11" t="s">
        <v>36</v>
      </c>
      <c r="B34" s="11" t="s">
        <v>820</v>
      </c>
      <c r="O34" s="11" t="str">
        <f t="shared" si="0"/>
        <v/>
      </c>
      <c r="P34" s="13">
        <f t="shared" si="1"/>
        <v>0</v>
      </c>
      <c r="Q34" s="24">
        <f t="shared" si="2"/>
        <v>0</v>
      </c>
      <c r="S34" s="11">
        <f>SUM(E34,H34,K34)</f>
        <v>0</v>
      </c>
      <c r="W34" s="11">
        <f>SUM(P34,P36,P35,P37,-Z34)</f>
        <v>112</v>
      </c>
      <c r="Z34" s="11">
        <f>MIN(P34:P37)</f>
        <v>0</v>
      </c>
    </row>
    <row r="35" spans="1:51" ht="15.75" x14ac:dyDescent="0.25">
      <c r="A35" s="11" t="s">
        <v>37</v>
      </c>
      <c r="B35" s="11" t="s">
        <v>821</v>
      </c>
      <c r="E35" s="14">
        <v>4</v>
      </c>
      <c r="F35" s="3" t="s">
        <v>1451</v>
      </c>
      <c r="G35" s="4">
        <v>20</v>
      </c>
      <c r="H35" s="5">
        <v>4</v>
      </c>
      <c r="I35" s="6" t="s">
        <v>164</v>
      </c>
      <c r="J35" s="7">
        <v>21</v>
      </c>
      <c r="K35" s="8">
        <v>4</v>
      </c>
      <c r="L35" s="9" t="s">
        <v>164</v>
      </c>
      <c r="M35" s="10">
        <v>24</v>
      </c>
      <c r="O35" s="11" t="str">
        <f t="shared" si="0"/>
        <v/>
      </c>
      <c r="P35" s="13">
        <f t="shared" si="1"/>
        <v>65</v>
      </c>
      <c r="Q35" s="24">
        <f t="shared" si="2"/>
        <v>3</v>
      </c>
      <c r="S35" s="11">
        <f>SUM(E35,H35,K35)</f>
        <v>12</v>
      </c>
    </row>
    <row r="36" spans="1:51" ht="15.75" x14ac:dyDescent="0.25">
      <c r="A36" s="11" t="s">
        <v>38</v>
      </c>
      <c r="B36" s="11" t="s">
        <v>822</v>
      </c>
      <c r="E36" s="14">
        <v>4</v>
      </c>
      <c r="F36" s="3" t="s">
        <v>1453</v>
      </c>
      <c r="G36" s="4">
        <v>11</v>
      </c>
      <c r="H36" s="5">
        <v>4</v>
      </c>
      <c r="I36" s="6" t="s">
        <v>152</v>
      </c>
      <c r="J36" s="7">
        <v>19</v>
      </c>
      <c r="K36" s="8">
        <v>4</v>
      </c>
      <c r="L36" s="9" t="s">
        <v>152</v>
      </c>
      <c r="M36" s="10">
        <v>17</v>
      </c>
      <c r="O36" s="11" t="str">
        <f t="shared" si="0"/>
        <v/>
      </c>
      <c r="P36" s="13">
        <f t="shared" si="1"/>
        <v>47</v>
      </c>
      <c r="Q36" s="24">
        <f t="shared" si="2"/>
        <v>0</v>
      </c>
      <c r="S36" s="11">
        <f>SUM(E36,H36,K36)</f>
        <v>12</v>
      </c>
    </row>
    <row r="37" spans="1:51" ht="15.75" x14ac:dyDescent="0.25">
      <c r="A37" s="11" t="s">
        <v>39</v>
      </c>
      <c r="O37" s="11" t="str">
        <f t="shared" si="0"/>
        <v/>
      </c>
      <c r="P37" s="13">
        <f t="shared" si="1"/>
        <v>0</v>
      </c>
      <c r="Q37" s="24">
        <f t="shared" si="2"/>
        <v>0</v>
      </c>
      <c r="S37" s="11">
        <f>SUM(E37,H37,K37)</f>
        <v>0</v>
      </c>
    </row>
    <row r="38" spans="1:51" s="25" customFormat="1" ht="15.75" x14ac:dyDescent="0.25">
      <c r="F38" s="26"/>
      <c r="G38" s="27"/>
      <c r="I38" s="26"/>
      <c r="J38" s="27"/>
      <c r="L38" s="26"/>
      <c r="M38" s="27"/>
      <c r="P38" s="28"/>
      <c r="Q38" s="29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</row>
    <row r="39" spans="1:51" ht="15.75" x14ac:dyDescent="0.25">
      <c r="A39" s="11" t="s">
        <v>40</v>
      </c>
      <c r="B39" s="11" t="s">
        <v>1005</v>
      </c>
      <c r="D39" s="11" t="s">
        <v>1015</v>
      </c>
      <c r="E39" s="14">
        <v>4</v>
      </c>
      <c r="F39" s="3" t="s">
        <v>1451</v>
      </c>
      <c r="G39" s="4">
        <v>20</v>
      </c>
      <c r="H39" s="5">
        <v>4</v>
      </c>
      <c r="I39" s="6" t="s">
        <v>152</v>
      </c>
      <c r="J39" s="7">
        <v>20</v>
      </c>
      <c r="K39" s="8">
        <v>3</v>
      </c>
      <c r="L39" s="9" t="s">
        <v>164</v>
      </c>
      <c r="M39" s="10">
        <v>23</v>
      </c>
      <c r="O39" s="11" t="str">
        <f t="shared" si="0"/>
        <v/>
      </c>
      <c r="P39" s="13">
        <f t="shared" si="1"/>
        <v>63</v>
      </c>
      <c r="Q39" s="24">
        <f t="shared" si="2"/>
        <v>2</v>
      </c>
      <c r="S39" s="11">
        <f>SUM(E39,H39,K39)</f>
        <v>11</v>
      </c>
      <c r="W39" s="11">
        <f>SUM(P39,P41,P40,P42,-Z39)</f>
        <v>63</v>
      </c>
      <c r="Z39" s="11">
        <f>MIN(P39:P42)</f>
        <v>0</v>
      </c>
    </row>
    <row r="40" spans="1:51" ht="15.75" x14ac:dyDescent="0.25">
      <c r="A40" s="11" t="s">
        <v>41</v>
      </c>
      <c r="O40" s="11" t="str">
        <f t="shared" si="0"/>
        <v/>
      </c>
      <c r="P40" s="13">
        <f t="shared" si="1"/>
        <v>0</v>
      </c>
      <c r="Q40" s="24">
        <f t="shared" si="2"/>
        <v>0</v>
      </c>
      <c r="S40" s="11">
        <f>SUM(E40,H40,K40)</f>
        <v>0</v>
      </c>
    </row>
    <row r="41" spans="1:51" ht="15.75" x14ac:dyDescent="0.25">
      <c r="A41" s="11" t="s">
        <v>42</v>
      </c>
      <c r="O41" s="11" t="str">
        <f t="shared" si="0"/>
        <v/>
      </c>
      <c r="P41" s="13">
        <f t="shared" si="1"/>
        <v>0</v>
      </c>
      <c r="Q41" s="24">
        <f t="shared" si="2"/>
        <v>0</v>
      </c>
      <c r="S41" s="11">
        <f>SUM(E41,H41,K41)</f>
        <v>0</v>
      </c>
    </row>
    <row r="42" spans="1:51" ht="15.75" x14ac:dyDescent="0.25">
      <c r="A42" s="11" t="s">
        <v>43</v>
      </c>
      <c r="O42" s="11" t="str">
        <f t="shared" si="0"/>
        <v/>
      </c>
      <c r="P42" s="13">
        <f t="shared" si="1"/>
        <v>0</v>
      </c>
      <c r="Q42" s="24">
        <f t="shared" si="2"/>
        <v>0</v>
      </c>
      <c r="S42" s="11">
        <f>SUM(E42,H42,K42)</f>
        <v>0</v>
      </c>
    </row>
    <row r="43" spans="1:51" s="25" customFormat="1" ht="15.75" x14ac:dyDescent="0.25">
      <c r="F43" s="26"/>
      <c r="G43" s="27"/>
      <c r="I43" s="26"/>
      <c r="J43" s="27"/>
      <c r="L43" s="26"/>
      <c r="M43" s="27"/>
      <c r="P43" s="28"/>
      <c r="Q43" s="29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</row>
    <row r="44" spans="1:51" ht="15.75" x14ac:dyDescent="0.25">
      <c r="A44" s="11" t="s">
        <v>44</v>
      </c>
      <c r="B44" s="11" t="s">
        <v>1028</v>
      </c>
      <c r="D44" s="11" t="s">
        <v>1029</v>
      </c>
      <c r="E44" s="14">
        <v>4</v>
      </c>
      <c r="F44" s="3" t="s">
        <v>1452</v>
      </c>
      <c r="G44" s="4">
        <v>20</v>
      </c>
      <c r="H44" s="5">
        <v>2</v>
      </c>
      <c r="I44" s="6" t="s">
        <v>164</v>
      </c>
      <c r="J44" s="7">
        <v>23</v>
      </c>
      <c r="K44" s="8">
        <v>1</v>
      </c>
      <c r="L44" s="9" t="s">
        <v>164</v>
      </c>
      <c r="M44" s="10">
        <v>23</v>
      </c>
      <c r="O44" s="11" t="str">
        <f t="shared" si="0"/>
        <v/>
      </c>
      <c r="P44" s="13">
        <f t="shared" si="1"/>
        <v>66</v>
      </c>
      <c r="Q44" s="24">
        <f t="shared" si="2"/>
        <v>2</v>
      </c>
      <c r="S44" s="11">
        <f>SUM(E44,H44,K44)</f>
        <v>7</v>
      </c>
      <c r="W44" s="11">
        <f>SUM(P44,P46,P45,P47,-Z44)</f>
        <v>126</v>
      </c>
      <c r="Z44" s="11">
        <f>MIN(P44:P47)</f>
        <v>0</v>
      </c>
    </row>
    <row r="45" spans="1:51" ht="15.75" x14ac:dyDescent="0.25">
      <c r="A45" s="11" t="s">
        <v>45</v>
      </c>
      <c r="B45" s="11" t="s">
        <v>1030</v>
      </c>
      <c r="D45" s="11" t="s">
        <v>1031</v>
      </c>
      <c r="E45" s="14">
        <v>4</v>
      </c>
      <c r="F45" s="3" t="s">
        <v>1452</v>
      </c>
      <c r="G45" s="4">
        <v>20</v>
      </c>
      <c r="H45" s="5">
        <v>4</v>
      </c>
      <c r="I45" s="6" t="s">
        <v>164</v>
      </c>
      <c r="J45" s="7">
        <v>21</v>
      </c>
      <c r="K45" s="8">
        <v>4</v>
      </c>
      <c r="L45" s="9" t="s">
        <v>152</v>
      </c>
      <c r="M45" s="10">
        <v>19</v>
      </c>
      <c r="O45" s="11" t="str">
        <f t="shared" si="0"/>
        <v/>
      </c>
      <c r="P45" s="13">
        <f t="shared" si="1"/>
        <v>60</v>
      </c>
      <c r="Q45" s="24">
        <f t="shared" si="2"/>
        <v>1</v>
      </c>
      <c r="S45" s="11">
        <f>SUM(E45,H45,K45)</f>
        <v>12</v>
      </c>
    </row>
    <row r="46" spans="1:51" ht="15.75" x14ac:dyDescent="0.25">
      <c r="A46" s="11" t="s">
        <v>46</v>
      </c>
      <c r="O46" s="11" t="str">
        <f t="shared" si="0"/>
        <v/>
      </c>
      <c r="P46" s="13">
        <f t="shared" si="1"/>
        <v>0</v>
      </c>
      <c r="Q46" s="24">
        <f t="shared" si="2"/>
        <v>0</v>
      </c>
      <c r="S46" s="11">
        <f>SUM(E46,H46,K46)</f>
        <v>0</v>
      </c>
    </row>
    <row r="47" spans="1:51" ht="15.75" x14ac:dyDescent="0.25">
      <c r="A47" s="11" t="s">
        <v>47</v>
      </c>
      <c r="O47" s="11" t="str">
        <f t="shared" si="0"/>
        <v/>
      </c>
      <c r="P47" s="13">
        <f t="shared" si="1"/>
        <v>0</v>
      </c>
      <c r="Q47" s="24">
        <f t="shared" si="2"/>
        <v>0</v>
      </c>
      <c r="S47" s="11">
        <f>SUM(E47,H47,K47)</f>
        <v>0</v>
      </c>
    </row>
    <row r="48" spans="1:51" s="25" customFormat="1" ht="15.75" x14ac:dyDescent="0.25">
      <c r="F48" s="26"/>
      <c r="G48" s="27"/>
      <c r="I48" s="26"/>
      <c r="J48" s="27"/>
      <c r="L48" s="26"/>
      <c r="M48" s="27"/>
      <c r="P48" s="28"/>
      <c r="Q48" s="29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</row>
    <row r="49" spans="1:51" ht="15.75" x14ac:dyDescent="0.25">
      <c r="A49" s="11" t="s">
        <v>48</v>
      </c>
      <c r="B49" s="11" t="s">
        <v>1069</v>
      </c>
      <c r="D49" s="25" t="s">
        <v>1117</v>
      </c>
      <c r="E49" s="14">
        <v>4</v>
      </c>
      <c r="F49" s="3" t="s">
        <v>1451</v>
      </c>
      <c r="G49" s="4">
        <v>21</v>
      </c>
      <c r="H49" s="5">
        <v>4</v>
      </c>
      <c r="I49" s="6" t="s">
        <v>164</v>
      </c>
      <c r="J49" s="7">
        <v>24</v>
      </c>
      <c r="K49" s="8">
        <v>3</v>
      </c>
      <c r="L49" s="9" t="s">
        <v>152</v>
      </c>
      <c r="M49" s="10">
        <v>18</v>
      </c>
      <c r="O49" s="11" t="str">
        <f t="shared" si="0"/>
        <v/>
      </c>
      <c r="P49" s="13">
        <f t="shared" si="1"/>
        <v>63</v>
      </c>
      <c r="Q49" s="24">
        <f t="shared" si="2"/>
        <v>2</v>
      </c>
      <c r="S49" s="11">
        <f>SUM(E49,H49,K49)</f>
        <v>11</v>
      </c>
      <c r="W49" s="11">
        <f>SUM(P49,P51,P50,P52,-Z49)</f>
        <v>207</v>
      </c>
      <c r="Z49" s="11">
        <f>MIN(P49:P52)</f>
        <v>59</v>
      </c>
    </row>
    <row r="50" spans="1:51" ht="15.75" x14ac:dyDescent="0.25">
      <c r="A50" s="11" t="s">
        <v>49</v>
      </c>
      <c r="B50" s="11" t="s">
        <v>1070</v>
      </c>
      <c r="D50" s="11" t="s">
        <v>1118</v>
      </c>
      <c r="E50" s="14">
        <v>2</v>
      </c>
      <c r="F50" s="3" t="s">
        <v>1451</v>
      </c>
      <c r="G50" s="4">
        <v>23</v>
      </c>
      <c r="H50" s="5">
        <v>1</v>
      </c>
      <c r="I50" s="6" t="s">
        <v>164</v>
      </c>
      <c r="J50" s="7">
        <v>25</v>
      </c>
      <c r="K50" s="8">
        <v>1</v>
      </c>
      <c r="L50" s="9" t="s">
        <v>164</v>
      </c>
      <c r="M50" s="10">
        <v>25</v>
      </c>
      <c r="O50" s="11" t="str">
        <f t="shared" si="0"/>
        <v/>
      </c>
      <c r="P50" s="13">
        <f t="shared" si="1"/>
        <v>73</v>
      </c>
      <c r="Q50" s="24">
        <f t="shared" si="2"/>
        <v>3</v>
      </c>
      <c r="S50" s="11">
        <f>SUM(E50,H50,K50)</f>
        <v>4</v>
      </c>
    </row>
    <row r="51" spans="1:51" ht="15.75" x14ac:dyDescent="0.25">
      <c r="A51" s="11" t="s">
        <v>50</v>
      </c>
      <c r="B51" s="11" t="s">
        <v>1071</v>
      </c>
      <c r="D51" s="11" t="s">
        <v>1119</v>
      </c>
      <c r="E51" s="14">
        <v>2</v>
      </c>
      <c r="F51" s="3" t="s">
        <v>1451</v>
      </c>
      <c r="G51" s="4">
        <v>22</v>
      </c>
      <c r="H51" s="5">
        <v>1</v>
      </c>
      <c r="I51" s="6" t="s">
        <v>164</v>
      </c>
      <c r="J51" s="7">
        <v>24</v>
      </c>
      <c r="K51" s="8">
        <v>3</v>
      </c>
      <c r="L51" s="9" t="s">
        <v>164</v>
      </c>
      <c r="M51" s="10">
        <v>25</v>
      </c>
      <c r="O51" s="11" t="str">
        <f t="shared" si="0"/>
        <v/>
      </c>
      <c r="P51" s="13">
        <f t="shared" si="1"/>
        <v>71</v>
      </c>
      <c r="Q51" s="24">
        <f t="shared" si="2"/>
        <v>3</v>
      </c>
      <c r="S51" s="11">
        <f>SUM(E51,H51,K51)</f>
        <v>6</v>
      </c>
    </row>
    <row r="52" spans="1:51" ht="15.75" x14ac:dyDescent="0.25">
      <c r="A52" s="11" t="s">
        <v>51</v>
      </c>
      <c r="B52" s="11" t="s">
        <v>1072</v>
      </c>
      <c r="D52" s="11" t="s">
        <v>1120</v>
      </c>
      <c r="E52" s="14">
        <v>3</v>
      </c>
      <c r="F52" s="3" t="s">
        <v>1451</v>
      </c>
      <c r="G52" s="4">
        <v>21</v>
      </c>
      <c r="H52" s="5">
        <v>4</v>
      </c>
      <c r="I52" s="6" t="s">
        <v>164</v>
      </c>
      <c r="J52" s="7">
        <v>21</v>
      </c>
      <c r="K52" s="8">
        <v>4</v>
      </c>
      <c r="L52" s="9" t="s">
        <v>152</v>
      </c>
      <c r="M52" s="10">
        <v>17</v>
      </c>
      <c r="O52" s="11" t="str">
        <f t="shared" si="0"/>
        <v/>
      </c>
      <c r="P52" s="13">
        <f t="shared" si="1"/>
        <v>59</v>
      </c>
      <c r="Q52" s="24">
        <f t="shared" si="2"/>
        <v>2</v>
      </c>
      <c r="S52" s="11">
        <f>SUM(E52,H52,K52)</f>
        <v>11</v>
      </c>
    </row>
    <row r="53" spans="1:51" s="25" customFormat="1" ht="15.75" x14ac:dyDescent="0.25">
      <c r="F53" s="26"/>
      <c r="G53" s="27"/>
      <c r="I53" s="26"/>
      <c r="J53" s="27"/>
      <c r="L53" s="26"/>
      <c r="M53" s="27"/>
      <c r="P53" s="28"/>
      <c r="Q53" s="29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</row>
    <row r="54" spans="1:51" ht="15.75" x14ac:dyDescent="0.25">
      <c r="A54" s="11" t="s">
        <v>52</v>
      </c>
      <c r="B54" s="11" t="s">
        <v>1122</v>
      </c>
      <c r="D54" s="11" t="s">
        <v>1123</v>
      </c>
      <c r="E54" s="14">
        <v>3</v>
      </c>
      <c r="F54" s="3" t="s">
        <v>1451</v>
      </c>
      <c r="G54" s="4">
        <v>23</v>
      </c>
      <c r="H54" s="5">
        <v>4</v>
      </c>
      <c r="I54" s="6" t="s">
        <v>164</v>
      </c>
      <c r="J54" s="7">
        <v>20</v>
      </c>
      <c r="K54" s="8">
        <v>3</v>
      </c>
      <c r="L54" s="9" t="s">
        <v>164</v>
      </c>
      <c r="M54" s="10">
        <v>23</v>
      </c>
      <c r="O54" s="11" t="str">
        <f t="shared" si="0"/>
        <v/>
      </c>
      <c r="P54" s="13">
        <f t="shared" si="1"/>
        <v>66</v>
      </c>
      <c r="Q54" s="24">
        <f t="shared" si="2"/>
        <v>3</v>
      </c>
      <c r="S54" s="11">
        <f>SUM(E54,H54,K54)</f>
        <v>10</v>
      </c>
      <c r="W54" s="11">
        <f>SUM(P54,P56,P55,P57,-Z54)</f>
        <v>208</v>
      </c>
      <c r="Z54" s="11">
        <f>MIN(P54:P57)</f>
        <v>66</v>
      </c>
    </row>
    <row r="55" spans="1:51" ht="15.75" x14ac:dyDescent="0.25">
      <c r="A55" s="11" t="s">
        <v>53</v>
      </c>
      <c r="B55" s="11" t="s">
        <v>1127</v>
      </c>
      <c r="D55" s="11" t="s">
        <v>1124</v>
      </c>
      <c r="E55" s="14">
        <v>4</v>
      </c>
      <c r="F55" s="3" t="s">
        <v>1451</v>
      </c>
      <c r="G55" s="4">
        <v>20</v>
      </c>
      <c r="H55" s="5">
        <v>3</v>
      </c>
      <c r="I55" s="6" t="s">
        <v>164</v>
      </c>
      <c r="J55" s="7">
        <v>23</v>
      </c>
      <c r="K55" s="8">
        <v>2</v>
      </c>
      <c r="L55" s="9" t="s">
        <v>164</v>
      </c>
      <c r="M55" s="10">
        <v>24</v>
      </c>
      <c r="O55" s="11" t="str">
        <f t="shared" si="0"/>
        <v/>
      </c>
      <c r="P55" s="13">
        <f t="shared" si="1"/>
        <v>67</v>
      </c>
      <c r="Q55" s="24">
        <f t="shared" si="2"/>
        <v>3</v>
      </c>
      <c r="S55" s="11">
        <f>SUM(E55,H55,K55)</f>
        <v>9</v>
      </c>
    </row>
    <row r="56" spans="1:51" ht="15.75" x14ac:dyDescent="0.25">
      <c r="A56" s="11" t="s">
        <v>54</v>
      </c>
      <c r="B56" s="11" t="s">
        <v>1128</v>
      </c>
      <c r="D56" s="11" t="s">
        <v>1125</v>
      </c>
      <c r="E56" s="14">
        <v>2</v>
      </c>
      <c r="F56" s="3" t="s">
        <v>1451</v>
      </c>
      <c r="G56" s="4">
        <v>24</v>
      </c>
      <c r="H56" s="5">
        <v>3</v>
      </c>
      <c r="I56" s="6" t="s">
        <v>164</v>
      </c>
      <c r="J56" s="7">
        <v>23</v>
      </c>
      <c r="K56" s="8">
        <v>2</v>
      </c>
      <c r="L56" s="9" t="s">
        <v>164</v>
      </c>
      <c r="M56" s="10">
        <v>23</v>
      </c>
      <c r="O56" s="11" t="str">
        <f t="shared" si="0"/>
        <v/>
      </c>
      <c r="P56" s="13">
        <f t="shared" si="1"/>
        <v>70</v>
      </c>
      <c r="Q56" s="24">
        <f t="shared" si="2"/>
        <v>3</v>
      </c>
      <c r="S56" s="11">
        <f>SUM(E56,H56,K56)</f>
        <v>7</v>
      </c>
    </row>
    <row r="57" spans="1:51" ht="15.75" x14ac:dyDescent="0.25">
      <c r="A57" s="11" t="s">
        <v>55</v>
      </c>
      <c r="B57" s="11" t="s">
        <v>1129</v>
      </c>
      <c r="D57" s="11" t="s">
        <v>1126</v>
      </c>
      <c r="E57" s="14">
        <v>4</v>
      </c>
      <c r="F57" s="3" t="s">
        <v>1451</v>
      </c>
      <c r="G57" s="4">
        <v>21</v>
      </c>
      <c r="H57" s="5">
        <v>3</v>
      </c>
      <c r="I57" s="6" t="s">
        <v>164</v>
      </c>
      <c r="J57" s="7">
        <v>25</v>
      </c>
      <c r="K57" s="8">
        <v>2</v>
      </c>
      <c r="L57" s="9" t="s">
        <v>164</v>
      </c>
      <c r="M57" s="10">
        <v>25</v>
      </c>
      <c r="O57" s="11" t="str">
        <f t="shared" si="0"/>
        <v/>
      </c>
      <c r="P57" s="13">
        <f t="shared" si="1"/>
        <v>71</v>
      </c>
      <c r="Q57" s="24">
        <f t="shared" si="2"/>
        <v>3</v>
      </c>
      <c r="S57" s="11">
        <f>SUM(E57,H57,K57)</f>
        <v>9</v>
      </c>
    </row>
    <row r="58" spans="1:51" s="25" customFormat="1" ht="15.75" x14ac:dyDescent="0.25">
      <c r="F58" s="26"/>
      <c r="G58" s="27"/>
      <c r="I58" s="26"/>
      <c r="J58" s="27"/>
      <c r="L58" s="26"/>
      <c r="M58" s="27"/>
      <c r="P58" s="28"/>
      <c r="Q58" s="29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</row>
    <row r="59" spans="1:51" ht="15.75" x14ac:dyDescent="0.25">
      <c r="A59" s="11" t="s">
        <v>56</v>
      </c>
      <c r="B59" s="11" t="s">
        <v>1130</v>
      </c>
      <c r="D59" s="11" t="s">
        <v>1131</v>
      </c>
      <c r="E59" s="14">
        <v>4</v>
      </c>
      <c r="F59" s="3" t="s">
        <v>1452</v>
      </c>
      <c r="G59" s="4">
        <v>19</v>
      </c>
      <c r="H59" s="5">
        <v>4</v>
      </c>
      <c r="I59" s="6" t="s">
        <v>164</v>
      </c>
      <c r="J59" s="7">
        <v>20</v>
      </c>
      <c r="K59" s="8">
        <v>1</v>
      </c>
      <c r="L59" s="9" t="s">
        <v>152</v>
      </c>
      <c r="M59" s="10">
        <v>19</v>
      </c>
      <c r="O59" s="11" t="str">
        <f t="shared" si="0"/>
        <v/>
      </c>
      <c r="P59" s="13">
        <f t="shared" si="1"/>
        <v>58</v>
      </c>
      <c r="Q59" s="24">
        <f t="shared" si="2"/>
        <v>1</v>
      </c>
      <c r="S59" s="11">
        <f>SUM(E59,H59,K59)</f>
        <v>9</v>
      </c>
      <c r="W59" s="11">
        <f>SUM(P59,P61,P60,P62,-Z59)</f>
        <v>129</v>
      </c>
      <c r="Z59" s="11">
        <f>MIN(P59:P62)</f>
        <v>0</v>
      </c>
    </row>
    <row r="60" spans="1:51" ht="15.75" x14ac:dyDescent="0.25">
      <c r="A60" s="11" t="s">
        <v>57</v>
      </c>
      <c r="B60" s="11" t="s">
        <v>1132</v>
      </c>
      <c r="D60" s="11" t="s">
        <v>1133</v>
      </c>
      <c r="E60" s="14">
        <v>1</v>
      </c>
      <c r="F60" s="3" t="s">
        <v>1451</v>
      </c>
      <c r="G60" s="4">
        <v>25</v>
      </c>
      <c r="H60" s="5">
        <v>2</v>
      </c>
      <c r="I60" s="6" t="s">
        <v>164</v>
      </c>
      <c r="J60" s="7">
        <v>24</v>
      </c>
      <c r="K60" s="8">
        <v>3</v>
      </c>
      <c r="L60" s="9" t="s">
        <v>164</v>
      </c>
      <c r="M60" s="10">
        <v>22</v>
      </c>
      <c r="O60" s="11" t="str">
        <f t="shared" si="0"/>
        <v/>
      </c>
      <c r="P60" s="13">
        <f t="shared" si="1"/>
        <v>71</v>
      </c>
      <c r="Q60" s="24">
        <f t="shared" si="2"/>
        <v>3</v>
      </c>
      <c r="S60" s="11">
        <f>SUM(E60,H60,K60)</f>
        <v>6</v>
      </c>
    </row>
    <row r="61" spans="1:51" ht="15.75" x14ac:dyDescent="0.25">
      <c r="A61" s="11" t="s">
        <v>58</v>
      </c>
      <c r="O61" s="11" t="str">
        <f t="shared" si="0"/>
        <v/>
      </c>
      <c r="P61" s="13">
        <f t="shared" si="1"/>
        <v>0</v>
      </c>
      <c r="Q61" s="24">
        <f t="shared" si="2"/>
        <v>0</v>
      </c>
      <c r="S61" s="11">
        <f>SUM(E61,H61,K61)</f>
        <v>0</v>
      </c>
    </row>
    <row r="62" spans="1:51" ht="15.75" x14ac:dyDescent="0.25">
      <c r="A62" s="11" t="s">
        <v>59</v>
      </c>
      <c r="O62" s="11" t="str">
        <f t="shared" si="0"/>
        <v/>
      </c>
      <c r="P62" s="13">
        <f t="shared" si="1"/>
        <v>0</v>
      </c>
      <c r="Q62" s="24">
        <f t="shared" si="2"/>
        <v>0</v>
      </c>
      <c r="S62" s="11">
        <f>SUM(E62,H62,K62)</f>
        <v>0</v>
      </c>
    </row>
    <row r="63" spans="1:51" s="43" customFormat="1" ht="15.75" x14ac:dyDescent="0.25">
      <c r="F63" s="44"/>
      <c r="G63" s="45"/>
      <c r="I63" s="44"/>
      <c r="J63" s="45"/>
      <c r="L63" s="44"/>
      <c r="M63" s="45"/>
      <c r="P63" s="46"/>
      <c r="Q63" s="47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</row>
    <row r="64" spans="1:51" s="30" customFormat="1" ht="15.75" x14ac:dyDescent="0.25">
      <c r="A64" s="30" t="s">
        <v>60</v>
      </c>
      <c r="B64" s="30" t="s">
        <v>1134</v>
      </c>
      <c r="D64" s="30" t="s">
        <v>1135</v>
      </c>
      <c r="E64" s="31">
        <v>4</v>
      </c>
      <c r="F64" s="32" t="s">
        <v>1451</v>
      </c>
      <c r="G64" s="33">
        <v>24</v>
      </c>
      <c r="H64" s="34">
        <v>4</v>
      </c>
      <c r="I64" s="35" t="s">
        <v>164</v>
      </c>
      <c r="J64" s="36">
        <v>22</v>
      </c>
      <c r="K64" s="37">
        <v>4</v>
      </c>
      <c r="L64" s="38" t="s">
        <v>152</v>
      </c>
      <c r="M64" s="39">
        <v>18</v>
      </c>
      <c r="O64" s="30" t="str">
        <f t="shared" si="0"/>
        <v/>
      </c>
      <c r="P64" s="40">
        <f t="shared" si="1"/>
        <v>64</v>
      </c>
      <c r="Q64" s="41">
        <f t="shared" si="2"/>
        <v>2</v>
      </c>
      <c r="S64" s="30">
        <f>SUM(E64,H64,K64)</f>
        <v>12</v>
      </c>
      <c r="W64" s="30">
        <f>SUM(P64,P66,P65,P67,-Z64)</f>
        <v>125</v>
      </c>
      <c r="Z64" s="30">
        <f>MIN(P64:P67)</f>
        <v>0</v>
      </c>
    </row>
    <row r="65" spans="1:51" ht="15.75" x14ac:dyDescent="0.25">
      <c r="A65" s="11" t="s">
        <v>61</v>
      </c>
      <c r="B65" s="11" t="s">
        <v>1136</v>
      </c>
      <c r="D65" s="11" t="s">
        <v>1137</v>
      </c>
      <c r="J65" s="7">
        <v>0</v>
      </c>
      <c r="M65" s="10">
        <v>0</v>
      </c>
      <c r="O65" s="11" t="str">
        <f t="shared" si="0"/>
        <v/>
      </c>
      <c r="P65" s="13">
        <f t="shared" si="1"/>
        <v>0</v>
      </c>
      <c r="Q65" s="24">
        <f t="shared" si="2"/>
        <v>0</v>
      </c>
      <c r="S65" s="11">
        <f>SUM(E65,H65,K65)</f>
        <v>0</v>
      </c>
    </row>
    <row r="66" spans="1:51" ht="15.75" x14ac:dyDescent="0.25">
      <c r="A66" s="11" t="s">
        <v>62</v>
      </c>
      <c r="B66" s="11" t="s">
        <v>1138</v>
      </c>
      <c r="D66" s="11" t="s">
        <v>1139</v>
      </c>
      <c r="E66" s="14">
        <v>4</v>
      </c>
      <c r="F66" s="3" t="s">
        <v>1452</v>
      </c>
      <c r="G66" s="4">
        <v>19</v>
      </c>
      <c r="H66" s="5">
        <v>4</v>
      </c>
      <c r="I66" s="6" t="s">
        <v>164</v>
      </c>
      <c r="J66" s="7">
        <v>23</v>
      </c>
      <c r="K66" s="8">
        <v>2</v>
      </c>
      <c r="L66" s="9" t="s">
        <v>152</v>
      </c>
      <c r="M66" s="10">
        <v>19</v>
      </c>
      <c r="O66" s="11" t="str">
        <f t="shared" si="0"/>
        <v/>
      </c>
      <c r="P66" s="13">
        <f t="shared" si="1"/>
        <v>61</v>
      </c>
      <c r="Q66" s="24">
        <f t="shared" si="2"/>
        <v>1</v>
      </c>
      <c r="S66" s="11">
        <f>SUM(E66,H66,K66)</f>
        <v>10</v>
      </c>
    </row>
    <row r="67" spans="1:51" ht="15.75" x14ac:dyDescent="0.25">
      <c r="A67" s="11" t="s">
        <v>63</v>
      </c>
      <c r="O67" s="11" t="str">
        <f t="shared" si="0"/>
        <v/>
      </c>
      <c r="P67" s="13">
        <f t="shared" si="1"/>
        <v>0</v>
      </c>
      <c r="Q67" s="24">
        <f t="shared" si="2"/>
        <v>0</v>
      </c>
      <c r="S67" s="11">
        <f>SUM(E67,H67,K67)</f>
        <v>0</v>
      </c>
    </row>
    <row r="68" spans="1:51" s="43" customFormat="1" ht="15.75" x14ac:dyDescent="0.25">
      <c r="F68" s="44"/>
      <c r="G68" s="45"/>
      <c r="I68" s="44"/>
      <c r="J68" s="45"/>
      <c r="L68" s="44"/>
      <c r="M68" s="45"/>
      <c r="P68" s="46"/>
      <c r="Q68" s="47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</row>
    <row r="69" spans="1:51" s="30" customFormat="1" ht="15.75" x14ac:dyDescent="0.25">
      <c r="A69" s="30" t="s">
        <v>64</v>
      </c>
      <c r="B69" s="30" t="s">
        <v>1140</v>
      </c>
      <c r="E69" s="31">
        <v>1</v>
      </c>
      <c r="F69" s="32" t="s">
        <v>1451</v>
      </c>
      <c r="G69" s="33">
        <v>24</v>
      </c>
      <c r="H69" s="34">
        <v>4</v>
      </c>
      <c r="I69" s="35" t="s">
        <v>164</v>
      </c>
      <c r="J69" s="36">
        <v>23</v>
      </c>
      <c r="K69" s="37">
        <v>4</v>
      </c>
      <c r="L69" s="38" t="s">
        <v>164</v>
      </c>
      <c r="M69" s="39">
        <v>22</v>
      </c>
      <c r="O69" s="30" t="str">
        <f t="shared" ref="O69:O132" si="3">IF(N69="1violation",-7*1,IF(N69="2violations",-7*2,IF(N69="3violations",-7*3,IF(N69="",""))))</f>
        <v/>
      </c>
      <c r="P69" s="40">
        <f t="shared" ref="P69:P132" si="4">SUM(G69,J69,M69,O69)</f>
        <v>69</v>
      </c>
      <c r="Q69" s="41">
        <f t="shared" ref="Q69:Q132" si="5">IF(F69="S",1*1)+IF(I69="S",1*1)+IF(L69="S",1*1)</f>
        <v>3</v>
      </c>
      <c r="S69" s="30">
        <f>SUM(E69,H69,K69)</f>
        <v>9</v>
      </c>
      <c r="W69" s="30">
        <f>SUM(P69,P71,P70,P72,-Z69)</f>
        <v>139</v>
      </c>
      <c r="Z69" s="30">
        <f>MIN(P69:P72)</f>
        <v>0</v>
      </c>
    </row>
    <row r="70" spans="1:51" ht="15.75" x14ac:dyDescent="0.25">
      <c r="A70" s="11" t="s">
        <v>65</v>
      </c>
      <c r="B70" s="11" t="s">
        <v>1141</v>
      </c>
      <c r="E70" s="14">
        <v>4</v>
      </c>
      <c r="F70" s="3" t="s">
        <v>1451</v>
      </c>
      <c r="G70" s="4">
        <v>23</v>
      </c>
      <c r="H70" s="5">
        <v>2</v>
      </c>
      <c r="I70" s="6" t="s">
        <v>164</v>
      </c>
      <c r="J70" s="7">
        <v>25</v>
      </c>
      <c r="K70" s="8">
        <v>4</v>
      </c>
      <c r="L70" s="9" t="s">
        <v>164</v>
      </c>
      <c r="M70" s="10">
        <v>22</v>
      </c>
      <c r="O70" s="11" t="str">
        <f t="shared" si="3"/>
        <v/>
      </c>
      <c r="P70" s="13">
        <f t="shared" si="4"/>
        <v>70</v>
      </c>
      <c r="Q70" s="24">
        <f t="shared" si="5"/>
        <v>3</v>
      </c>
      <c r="S70" s="11">
        <f>SUM(E70,H70,K70)</f>
        <v>10</v>
      </c>
    </row>
    <row r="71" spans="1:51" ht="15.75" x14ac:dyDescent="0.25">
      <c r="A71" s="11" t="s">
        <v>66</v>
      </c>
      <c r="B71" s="11" t="s">
        <v>1142</v>
      </c>
      <c r="J71" s="7">
        <v>0</v>
      </c>
      <c r="M71" s="10">
        <v>0</v>
      </c>
      <c r="O71" s="11" t="str">
        <f t="shared" si="3"/>
        <v/>
      </c>
      <c r="P71" s="13">
        <f t="shared" si="4"/>
        <v>0</v>
      </c>
      <c r="Q71" s="24">
        <f t="shared" si="5"/>
        <v>0</v>
      </c>
      <c r="S71" s="11">
        <f>SUM(E71,H71,K71)</f>
        <v>0</v>
      </c>
    </row>
    <row r="72" spans="1:51" ht="15.75" x14ac:dyDescent="0.25">
      <c r="A72" s="11" t="s">
        <v>67</v>
      </c>
      <c r="O72" s="11" t="str">
        <f t="shared" si="3"/>
        <v/>
      </c>
      <c r="P72" s="13">
        <f t="shared" si="4"/>
        <v>0</v>
      </c>
      <c r="Q72" s="24">
        <f t="shared" si="5"/>
        <v>0</v>
      </c>
      <c r="S72" s="11">
        <f>SUM(E72,H72,K72)</f>
        <v>0</v>
      </c>
    </row>
    <row r="73" spans="1:51" s="43" customFormat="1" ht="15.75" x14ac:dyDescent="0.25">
      <c r="F73" s="44"/>
      <c r="G73" s="45"/>
      <c r="I73" s="44"/>
      <c r="J73" s="45"/>
      <c r="L73" s="44"/>
      <c r="M73" s="45"/>
      <c r="P73" s="46"/>
      <c r="Q73" s="47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</row>
    <row r="74" spans="1:51" s="30" customFormat="1" ht="15.75" x14ac:dyDescent="0.25">
      <c r="A74" s="30" t="s">
        <v>68</v>
      </c>
      <c r="B74" s="30" t="s">
        <v>1282</v>
      </c>
      <c r="D74" s="30" t="s">
        <v>1283</v>
      </c>
      <c r="E74" s="31">
        <v>4</v>
      </c>
      <c r="F74" s="32" t="s">
        <v>1451</v>
      </c>
      <c r="G74" s="33">
        <v>23</v>
      </c>
      <c r="H74" s="34">
        <v>4</v>
      </c>
      <c r="I74" s="35" t="s">
        <v>152</v>
      </c>
      <c r="J74" s="36">
        <v>20</v>
      </c>
      <c r="K74" s="37">
        <v>4</v>
      </c>
      <c r="L74" s="38" t="s">
        <v>164</v>
      </c>
      <c r="M74" s="39">
        <v>22</v>
      </c>
      <c r="O74" s="30" t="str">
        <f t="shared" si="3"/>
        <v/>
      </c>
      <c r="P74" s="40">
        <f t="shared" si="4"/>
        <v>65</v>
      </c>
      <c r="Q74" s="41">
        <f t="shared" si="5"/>
        <v>2</v>
      </c>
      <c r="S74" s="30">
        <f>SUM(E74,H74,K74)</f>
        <v>12</v>
      </c>
      <c r="W74" s="30">
        <f>SUM(P74,P76,P75,P77,-Z74)</f>
        <v>132</v>
      </c>
      <c r="Z74" s="30">
        <f>MIN(P74:P77)</f>
        <v>0</v>
      </c>
    </row>
    <row r="75" spans="1:51" ht="15.75" x14ac:dyDescent="0.25">
      <c r="A75" s="11" t="s">
        <v>69</v>
      </c>
      <c r="E75" s="14">
        <v>1</v>
      </c>
      <c r="F75" s="3" t="s">
        <v>1451</v>
      </c>
      <c r="G75" s="4">
        <v>24</v>
      </c>
      <c r="H75" s="5">
        <v>2</v>
      </c>
      <c r="I75" s="6" t="s">
        <v>164</v>
      </c>
      <c r="J75" s="7">
        <v>25</v>
      </c>
      <c r="K75" s="8">
        <v>4</v>
      </c>
      <c r="L75" s="9" t="s">
        <v>152</v>
      </c>
      <c r="M75" s="10">
        <v>18</v>
      </c>
      <c r="O75" s="11" t="str">
        <f t="shared" si="3"/>
        <v/>
      </c>
      <c r="P75" s="13">
        <f t="shared" si="4"/>
        <v>67</v>
      </c>
      <c r="Q75" s="24">
        <f t="shared" si="5"/>
        <v>2</v>
      </c>
      <c r="S75" s="11">
        <f>SUM(E75,H75,K75)</f>
        <v>7</v>
      </c>
    </row>
    <row r="76" spans="1:51" ht="15.75" x14ac:dyDescent="0.25">
      <c r="A76" s="11" t="s">
        <v>70</v>
      </c>
      <c r="O76" s="11" t="str">
        <f t="shared" si="3"/>
        <v/>
      </c>
      <c r="P76" s="13">
        <f t="shared" si="4"/>
        <v>0</v>
      </c>
      <c r="Q76" s="24">
        <f t="shared" si="5"/>
        <v>0</v>
      </c>
      <c r="S76" s="11">
        <f>SUM(E76,H76,K76)</f>
        <v>0</v>
      </c>
    </row>
    <row r="77" spans="1:51" ht="15.75" x14ac:dyDescent="0.25">
      <c r="A77" s="11" t="s">
        <v>71</v>
      </c>
      <c r="O77" s="11" t="str">
        <f t="shared" si="3"/>
        <v/>
      </c>
      <c r="P77" s="13">
        <f t="shared" si="4"/>
        <v>0</v>
      </c>
      <c r="Q77" s="24">
        <f t="shared" si="5"/>
        <v>0</v>
      </c>
      <c r="S77" s="11">
        <f>SUM(E77,H77,K77)</f>
        <v>0</v>
      </c>
    </row>
    <row r="78" spans="1:51" s="43" customFormat="1" ht="15.75" x14ac:dyDescent="0.25">
      <c r="F78" s="44"/>
      <c r="G78" s="45"/>
      <c r="I78" s="44"/>
      <c r="J78" s="45"/>
      <c r="L78" s="44"/>
      <c r="M78" s="45"/>
      <c r="P78" s="46"/>
      <c r="Q78" s="47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</row>
    <row r="79" spans="1:51" s="30" customFormat="1" ht="15.75" x14ac:dyDescent="0.25">
      <c r="A79" s="30" t="s">
        <v>72</v>
      </c>
      <c r="B79" s="30" t="s">
        <v>1284</v>
      </c>
      <c r="D79" s="30" t="s">
        <v>1285</v>
      </c>
      <c r="E79" s="31">
        <v>4</v>
      </c>
      <c r="F79" s="32" t="s">
        <v>1452</v>
      </c>
      <c r="G79" s="33">
        <v>20</v>
      </c>
      <c r="H79" s="34">
        <v>4</v>
      </c>
      <c r="I79" s="35" t="s">
        <v>164</v>
      </c>
      <c r="J79" s="36">
        <v>21</v>
      </c>
      <c r="K79" s="37">
        <v>4</v>
      </c>
      <c r="L79" s="38" t="s">
        <v>164</v>
      </c>
      <c r="M79" s="39">
        <v>21</v>
      </c>
      <c r="O79" s="30" t="str">
        <f t="shared" si="3"/>
        <v/>
      </c>
      <c r="P79" s="40">
        <f t="shared" si="4"/>
        <v>62</v>
      </c>
      <c r="Q79" s="41">
        <f t="shared" si="5"/>
        <v>2</v>
      </c>
      <c r="S79" s="30">
        <f>SUM(E79,H79,K79)</f>
        <v>12</v>
      </c>
      <c r="W79" s="30">
        <f>SUM(P79,P81,P80,P82,-Z79)</f>
        <v>131</v>
      </c>
      <c r="Z79" s="30">
        <f>MIN(P79:P82)</f>
        <v>0</v>
      </c>
    </row>
    <row r="80" spans="1:51" ht="15.75" x14ac:dyDescent="0.25">
      <c r="A80" s="11" t="s">
        <v>73</v>
      </c>
      <c r="B80" s="11" t="s">
        <v>1286</v>
      </c>
      <c r="D80" s="11" t="s">
        <v>1287</v>
      </c>
      <c r="E80" s="14">
        <v>2</v>
      </c>
      <c r="F80" s="3" t="s">
        <v>1451</v>
      </c>
      <c r="G80" s="4">
        <v>23</v>
      </c>
      <c r="H80" s="5">
        <v>3</v>
      </c>
      <c r="I80" s="6" t="s">
        <v>164</v>
      </c>
      <c r="J80" s="7">
        <v>22</v>
      </c>
      <c r="K80" s="8">
        <v>4</v>
      </c>
      <c r="L80" s="9" t="s">
        <v>164</v>
      </c>
      <c r="M80" s="10">
        <v>24</v>
      </c>
      <c r="O80" s="11" t="str">
        <f t="shared" si="3"/>
        <v/>
      </c>
      <c r="P80" s="13">
        <f t="shared" si="4"/>
        <v>69</v>
      </c>
      <c r="Q80" s="24">
        <f t="shared" si="5"/>
        <v>3</v>
      </c>
      <c r="S80" s="11">
        <f>SUM(E80,H80,K80)</f>
        <v>9</v>
      </c>
    </row>
    <row r="81" spans="1:51" ht="15.75" x14ac:dyDescent="0.25">
      <c r="A81" s="11" t="s">
        <v>74</v>
      </c>
      <c r="J81" s="7">
        <v>0</v>
      </c>
      <c r="O81" s="11" t="str">
        <f t="shared" si="3"/>
        <v/>
      </c>
      <c r="P81" s="13">
        <f t="shared" si="4"/>
        <v>0</v>
      </c>
      <c r="Q81" s="24">
        <f t="shared" si="5"/>
        <v>0</v>
      </c>
      <c r="S81" s="11">
        <f>SUM(E81,H81,K81)</f>
        <v>0</v>
      </c>
    </row>
    <row r="82" spans="1:51" ht="15.75" x14ac:dyDescent="0.25">
      <c r="A82" s="11" t="s">
        <v>75</v>
      </c>
      <c r="O82" s="11" t="str">
        <f t="shared" si="3"/>
        <v/>
      </c>
      <c r="P82" s="13">
        <f t="shared" si="4"/>
        <v>0</v>
      </c>
      <c r="Q82" s="24">
        <f t="shared" si="5"/>
        <v>0</v>
      </c>
      <c r="S82" s="11">
        <f>SUM(E82,H82,K82)</f>
        <v>0</v>
      </c>
    </row>
    <row r="83" spans="1:51" s="43" customFormat="1" ht="15.75" x14ac:dyDescent="0.25">
      <c r="F83" s="44"/>
      <c r="G83" s="45"/>
      <c r="I83" s="44"/>
      <c r="J83" s="45"/>
      <c r="L83" s="44"/>
      <c r="M83" s="45"/>
      <c r="P83" s="46"/>
      <c r="Q83" s="47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</row>
    <row r="84" spans="1:51" s="30" customFormat="1" ht="15.75" x14ac:dyDescent="0.25">
      <c r="A84" s="30" t="s">
        <v>76</v>
      </c>
      <c r="B84" s="30" t="s">
        <v>1288</v>
      </c>
      <c r="D84" s="30" t="s">
        <v>1289</v>
      </c>
      <c r="E84" s="31">
        <v>3</v>
      </c>
      <c r="F84" s="32" t="s">
        <v>1451</v>
      </c>
      <c r="G84" s="33">
        <v>21</v>
      </c>
      <c r="H84" s="34">
        <v>4</v>
      </c>
      <c r="I84" s="35" t="s">
        <v>164</v>
      </c>
      <c r="J84" s="36">
        <v>25</v>
      </c>
      <c r="K84" s="37">
        <v>1</v>
      </c>
      <c r="L84" s="38" t="s">
        <v>164</v>
      </c>
      <c r="M84" s="39">
        <v>25</v>
      </c>
      <c r="O84" s="30" t="str">
        <f t="shared" si="3"/>
        <v/>
      </c>
      <c r="P84" s="40">
        <f t="shared" si="4"/>
        <v>71</v>
      </c>
      <c r="Q84" s="41">
        <f t="shared" si="5"/>
        <v>3</v>
      </c>
      <c r="S84" s="30">
        <f>SUM(E84,H84,K84)</f>
        <v>8</v>
      </c>
      <c r="W84" s="30">
        <f>SUM(P84,P86,P85,P87,-Z84)</f>
        <v>141</v>
      </c>
      <c r="Z84" s="30">
        <f>MIN(P84:P87)</f>
        <v>0</v>
      </c>
    </row>
    <row r="85" spans="1:51" ht="15.75" x14ac:dyDescent="0.25">
      <c r="A85" s="11" t="s">
        <v>77</v>
      </c>
      <c r="B85" s="11" t="s">
        <v>1290</v>
      </c>
      <c r="D85" s="11" t="s">
        <v>1291</v>
      </c>
      <c r="E85" s="14">
        <v>1</v>
      </c>
      <c r="F85" s="3" t="s">
        <v>1451</v>
      </c>
      <c r="G85" s="4">
        <v>23</v>
      </c>
      <c r="H85" s="5">
        <v>3</v>
      </c>
      <c r="I85" s="6" t="s">
        <v>164</v>
      </c>
      <c r="J85" s="7">
        <v>23</v>
      </c>
      <c r="K85" s="8">
        <v>4</v>
      </c>
      <c r="L85" s="9" t="s">
        <v>164</v>
      </c>
      <c r="M85" s="10">
        <v>24</v>
      </c>
      <c r="O85" s="11" t="str">
        <f t="shared" si="3"/>
        <v/>
      </c>
      <c r="P85" s="13">
        <f t="shared" si="4"/>
        <v>70</v>
      </c>
      <c r="Q85" s="24">
        <f t="shared" si="5"/>
        <v>3</v>
      </c>
      <c r="S85" s="11">
        <f>SUM(E85,H85,K85)</f>
        <v>8</v>
      </c>
    </row>
    <row r="86" spans="1:51" ht="15.75" x14ac:dyDescent="0.25">
      <c r="A86" s="11" t="s">
        <v>78</v>
      </c>
      <c r="O86" s="11" t="str">
        <f t="shared" si="3"/>
        <v/>
      </c>
      <c r="P86" s="13">
        <f t="shared" si="4"/>
        <v>0</v>
      </c>
      <c r="Q86" s="24">
        <f t="shared" si="5"/>
        <v>0</v>
      </c>
      <c r="S86" s="11">
        <f>SUM(E86,H86,K86)</f>
        <v>0</v>
      </c>
    </row>
    <row r="87" spans="1:51" ht="15.75" x14ac:dyDescent="0.25">
      <c r="A87" s="11" t="s">
        <v>79</v>
      </c>
      <c r="O87" s="11" t="str">
        <f t="shared" si="3"/>
        <v/>
      </c>
      <c r="P87" s="13">
        <f t="shared" si="4"/>
        <v>0</v>
      </c>
      <c r="Q87" s="24">
        <f t="shared" si="5"/>
        <v>0</v>
      </c>
      <c r="S87" s="11">
        <f>SUM(E87,H87,K87)</f>
        <v>0</v>
      </c>
    </row>
    <row r="88" spans="1:51" s="43" customFormat="1" ht="15.75" x14ac:dyDescent="0.25">
      <c r="F88" s="44"/>
      <c r="G88" s="45"/>
      <c r="I88" s="44"/>
      <c r="J88" s="45"/>
      <c r="L88" s="44"/>
      <c r="M88" s="45"/>
      <c r="P88" s="46"/>
      <c r="Q88" s="47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</row>
    <row r="89" spans="1:51" s="30" customFormat="1" ht="15.75" x14ac:dyDescent="0.25">
      <c r="A89" s="30" t="s">
        <v>80</v>
      </c>
      <c r="B89" s="30" t="s">
        <v>1292</v>
      </c>
      <c r="D89" s="30" t="s">
        <v>1443</v>
      </c>
      <c r="E89" s="31">
        <v>3</v>
      </c>
      <c r="F89" s="32" t="s">
        <v>1451</v>
      </c>
      <c r="G89" s="33">
        <v>23</v>
      </c>
      <c r="H89" s="34">
        <v>4</v>
      </c>
      <c r="I89" s="35" t="s">
        <v>164</v>
      </c>
      <c r="J89" s="36">
        <v>24</v>
      </c>
      <c r="K89" s="37">
        <v>4</v>
      </c>
      <c r="L89" s="38" t="s">
        <v>152</v>
      </c>
      <c r="M89" s="39">
        <v>18</v>
      </c>
      <c r="O89" s="30" t="str">
        <f t="shared" si="3"/>
        <v/>
      </c>
      <c r="P89" s="40">
        <f t="shared" si="4"/>
        <v>65</v>
      </c>
      <c r="Q89" s="41">
        <f t="shared" si="5"/>
        <v>2</v>
      </c>
      <c r="S89" s="30">
        <f>SUM(E89,H89,K89)</f>
        <v>11</v>
      </c>
      <c r="W89" s="30">
        <f>SUM(P89,P91,P90,P92,-Z89)</f>
        <v>123</v>
      </c>
      <c r="Z89" s="30">
        <f>MIN(P89:P92)</f>
        <v>0</v>
      </c>
    </row>
    <row r="90" spans="1:51" ht="15.75" x14ac:dyDescent="0.25">
      <c r="A90" s="11" t="s">
        <v>81</v>
      </c>
      <c r="B90" s="11" t="s">
        <v>1293</v>
      </c>
      <c r="D90" s="11" t="s">
        <v>1294</v>
      </c>
      <c r="E90" s="14">
        <v>4</v>
      </c>
      <c r="F90" s="3" t="s">
        <v>1453</v>
      </c>
      <c r="G90" s="4">
        <v>14</v>
      </c>
      <c r="H90" s="5">
        <v>4</v>
      </c>
      <c r="I90" s="6" t="s">
        <v>164</v>
      </c>
      <c r="J90" s="7">
        <v>23</v>
      </c>
      <c r="K90" s="8">
        <v>4</v>
      </c>
      <c r="L90" s="9" t="s">
        <v>164</v>
      </c>
      <c r="M90" s="10">
        <v>21</v>
      </c>
      <c r="O90" s="11" t="str">
        <f t="shared" si="3"/>
        <v/>
      </c>
      <c r="P90" s="13">
        <f t="shared" si="4"/>
        <v>58</v>
      </c>
      <c r="Q90" s="24">
        <f t="shared" si="5"/>
        <v>2</v>
      </c>
      <c r="S90" s="11">
        <f>SUM(E90,H90,K90)</f>
        <v>12</v>
      </c>
    </row>
    <row r="91" spans="1:51" ht="15.75" x14ac:dyDescent="0.25">
      <c r="A91" s="11" t="s">
        <v>82</v>
      </c>
      <c r="O91" s="11" t="str">
        <f t="shared" si="3"/>
        <v/>
      </c>
      <c r="P91" s="13">
        <f t="shared" si="4"/>
        <v>0</v>
      </c>
      <c r="Q91" s="24">
        <f t="shared" si="5"/>
        <v>0</v>
      </c>
      <c r="S91" s="11">
        <f>SUM(E91,H91,K91)</f>
        <v>0</v>
      </c>
    </row>
    <row r="92" spans="1:51" ht="15.75" x14ac:dyDescent="0.25">
      <c r="A92" s="11" t="s">
        <v>83</v>
      </c>
      <c r="O92" s="11" t="str">
        <f t="shared" si="3"/>
        <v/>
      </c>
      <c r="P92" s="13">
        <f t="shared" si="4"/>
        <v>0</v>
      </c>
      <c r="Q92" s="24">
        <f t="shared" si="5"/>
        <v>0</v>
      </c>
      <c r="S92" s="11">
        <f>SUM(E92,H92,K92)</f>
        <v>0</v>
      </c>
    </row>
    <row r="93" spans="1:51" s="43" customFormat="1" ht="15.75" x14ac:dyDescent="0.25">
      <c r="F93" s="44"/>
      <c r="G93" s="45"/>
      <c r="I93" s="44"/>
      <c r="J93" s="45"/>
      <c r="L93" s="44"/>
      <c r="M93" s="45"/>
      <c r="P93" s="46"/>
      <c r="Q93" s="47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</row>
    <row r="94" spans="1:51" s="30" customFormat="1" ht="15.75" x14ac:dyDescent="0.25">
      <c r="A94" s="30" t="s">
        <v>84</v>
      </c>
      <c r="E94" s="31"/>
      <c r="F94" s="32"/>
      <c r="G94" s="33"/>
      <c r="H94" s="34"/>
      <c r="I94" s="35"/>
      <c r="J94" s="36"/>
      <c r="K94" s="37"/>
      <c r="L94" s="38"/>
      <c r="M94" s="39"/>
      <c r="O94" s="30" t="str">
        <f t="shared" si="3"/>
        <v/>
      </c>
      <c r="P94" s="40">
        <f t="shared" si="4"/>
        <v>0</v>
      </c>
      <c r="Q94" s="41">
        <f t="shared" si="5"/>
        <v>0</v>
      </c>
      <c r="S94" s="30">
        <f>SUM(E94,H94,K94)</f>
        <v>0</v>
      </c>
      <c r="W94" s="30">
        <f>SUM(P94,P96,P95,P97,-Z94)</f>
        <v>124</v>
      </c>
      <c r="Z94" s="30">
        <f>MIN(P94:P97)</f>
        <v>0</v>
      </c>
    </row>
    <row r="95" spans="1:51" ht="15.75" x14ac:dyDescent="0.25">
      <c r="A95" s="11" t="s">
        <v>85</v>
      </c>
      <c r="B95" s="11" t="s">
        <v>1295</v>
      </c>
      <c r="D95" s="11" t="s">
        <v>1296</v>
      </c>
      <c r="E95" s="14">
        <v>3</v>
      </c>
      <c r="F95" s="3" t="s">
        <v>1451</v>
      </c>
      <c r="G95" s="4">
        <v>24</v>
      </c>
      <c r="H95" s="5">
        <v>4</v>
      </c>
      <c r="I95" s="6" t="s">
        <v>152</v>
      </c>
      <c r="J95" s="7">
        <v>20</v>
      </c>
      <c r="K95" s="8">
        <v>4</v>
      </c>
      <c r="L95" s="9" t="s">
        <v>152</v>
      </c>
      <c r="M95" s="10">
        <v>18</v>
      </c>
      <c r="O95" s="11" t="str">
        <f t="shared" si="3"/>
        <v/>
      </c>
      <c r="P95" s="13">
        <f t="shared" si="4"/>
        <v>62</v>
      </c>
      <c r="Q95" s="24">
        <f t="shared" si="5"/>
        <v>1</v>
      </c>
      <c r="S95" s="11">
        <f>SUM(E95,H95,K95)</f>
        <v>11</v>
      </c>
    </row>
    <row r="96" spans="1:51" ht="15.75" x14ac:dyDescent="0.25">
      <c r="A96" s="11" t="s">
        <v>86</v>
      </c>
      <c r="B96" s="11" t="s">
        <v>1297</v>
      </c>
      <c r="D96" s="11" t="s">
        <v>1298</v>
      </c>
      <c r="E96" s="14">
        <v>3</v>
      </c>
      <c r="F96" s="3" t="s">
        <v>1451</v>
      </c>
      <c r="G96" s="4">
        <v>22</v>
      </c>
      <c r="H96" s="5">
        <v>4</v>
      </c>
      <c r="I96" s="6" t="s">
        <v>152</v>
      </c>
      <c r="J96" s="7">
        <v>19</v>
      </c>
      <c r="K96" s="8">
        <v>4</v>
      </c>
      <c r="L96" s="9" t="s">
        <v>164</v>
      </c>
      <c r="M96" s="10">
        <v>21</v>
      </c>
      <c r="O96" s="11" t="str">
        <f t="shared" si="3"/>
        <v/>
      </c>
      <c r="P96" s="13">
        <f t="shared" si="4"/>
        <v>62</v>
      </c>
      <c r="Q96" s="24">
        <f t="shared" si="5"/>
        <v>2</v>
      </c>
      <c r="S96" s="11">
        <f>SUM(E96,H96,K96)</f>
        <v>11</v>
      </c>
    </row>
    <row r="97" spans="1:51" ht="15.75" x14ac:dyDescent="0.25">
      <c r="A97" s="11" t="s">
        <v>87</v>
      </c>
      <c r="O97" s="11" t="str">
        <f t="shared" si="3"/>
        <v/>
      </c>
      <c r="P97" s="13">
        <f t="shared" si="4"/>
        <v>0</v>
      </c>
      <c r="Q97" s="24">
        <f t="shared" si="5"/>
        <v>0</v>
      </c>
      <c r="S97" s="11">
        <f>SUM(E97,H97,K97)</f>
        <v>0</v>
      </c>
    </row>
    <row r="98" spans="1:51" s="43" customFormat="1" ht="15.75" x14ac:dyDescent="0.25">
      <c r="F98" s="44"/>
      <c r="G98" s="45"/>
      <c r="I98" s="44"/>
      <c r="J98" s="45"/>
      <c r="L98" s="44"/>
      <c r="M98" s="45"/>
      <c r="P98" s="46"/>
      <c r="Q98" s="47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</row>
    <row r="99" spans="1:51" s="30" customFormat="1" ht="15.75" x14ac:dyDescent="0.25">
      <c r="A99" s="30" t="s">
        <v>88</v>
      </c>
      <c r="B99" s="30" t="s">
        <v>1299</v>
      </c>
      <c r="D99" s="30" t="s">
        <v>1300</v>
      </c>
      <c r="E99" s="31">
        <v>4</v>
      </c>
      <c r="F99" s="32" t="s">
        <v>1452</v>
      </c>
      <c r="G99" s="33">
        <v>17</v>
      </c>
      <c r="H99" s="34">
        <v>1</v>
      </c>
      <c r="I99" s="35" t="s">
        <v>164</v>
      </c>
      <c r="J99" s="36">
        <v>24</v>
      </c>
      <c r="K99" s="37">
        <v>4</v>
      </c>
      <c r="L99" s="38" t="s">
        <v>164</v>
      </c>
      <c r="M99" s="39">
        <v>24</v>
      </c>
      <c r="O99" s="30" t="str">
        <f t="shared" si="3"/>
        <v/>
      </c>
      <c r="P99" s="40">
        <f t="shared" si="4"/>
        <v>65</v>
      </c>
      <c r="Q99" s="41">
        <f t="shared" si="5"/>
        <v>2</v>
      </c>
      <c r="S99" s="30">
        <f>SUM(E99,H99,K99)</f>
        <v>9</v>
      </c>
      <c r="W99" s="30">
        <f>SUM(P99,P101,P100,P102,-Z99)</f>
        <v>200</v>
      </c>
      <c r="Z99" s="30">
        <f>MIN(P99:P102)</f>
        <v>61</v>
      </c>
    </row>
    <row r="100" spans="1:51" ht="15.75" x14ac:dyDescent="0.25">
      <c r="A100" s="11" t="s">
        <v>89</v>
      </c>
      <c r="B100" s="11" t="s">
        <v>1301</v>
      </c>
      <c r="D100" s="11" t="s">
        <v>1302</v>
      </c>
      <c r="E100" s="14">
        <v>4</v>
      </c>
      <c r="F100" s="3" t="s">
        <v>154</v>
      </c>
      <c r="G100" s="4">
        <v>15</v>
      </c>
      <c r="H100" s="5">
        <v>4</v>
      </c>
      <c r="I100" s="6" t="s">
        <v>164</v>
      </c>
      <c r="J100" s="7">
        <v>22</v>
      </c>
      <c r="K100" s="8">
        <v>4</v>
      </c>
      <c r="L100" s="9" t="s">
        <v>164</v>
      </c>
      <c r="M100" s="10">
        <v>24</v>
      </c>
      <c r="O100" s="11" t="str">
        <f t="shared" si="3"/>
        <v/>
      </c>
      <c r="P100" s="13">
        <f t="shared" si="4"/>
        <v>61</v>
      </c>
      <c r="Q100" s="24">
        <f t="shared" si="5"/>
        <v>2</v>
      </c>
      <c r="S100" s="11">
        <f>SUM(E100,H100,K100)</f>
        <v>12</v>
      </c>
    </row>
    <row r="101" spans="1:51" ht="15.75" x14ac:dyDescent="0.25">
      <c r="A101" s="11" t="s">
        <v>90</v>
      </c>
      <c r="B101" s="11" t="s">
        <v>1303</v>
      </c>
      <c r="D101" s="11" t="s">
        <v>1304</v>
      </c>
      <c r="E101" s="14">
        <v>4</v>
      </c>
      <c r="F101" s="3" t="s">
        <v>1452</v>
      </c>
      <c r="G101" s="4">
        <v>19</v>
      </c>
      <c r="H101" s="5">
        <v>4</v>
      </c>
      <c r="I101" s="6" t="s">
        <v>164</v>
      </c>
      <c r="J101" s="7">
        <v>22</v>
      </c>
      <c r="K101" s="8">
        <v>4</v>
      </c>
      <c r="L101" s="9" t="s">
        <v>164</v>
      </c>
      <c r="M101" s="10">
        <v>22</v>
      </c>
      <c r="O101" s="11" t="str">
        <f t="shared" si="3"/>
        <v/>
      </c>
      <c r="P101" s="13">
        <f t="shared" si="4"/>
        <v>63</v>
      </c>
      <c r="Q101" s="24">
        <f t="shared" si="5"/>
        <v>2</v>
      </c>
      <c r="S101" s="11">
        <f>SUM(E101,H101,K101)</f>
        <v>12</v>
      </c>
    </row>
    <row r="102" spans="1:51" ht="15.75" x14ac:dyDescent="0.25">
      <c r="A102" s="11" t="s">
        <v>91</v>
      </c>
      <c r="B102" s="11" t="s">
        <v>1462</v>
      </c>
      <c r="D102" s="11" t="s">
        <v>1463</v>
      </c>
      <c r="E102" s="14">
        <v>1</v>
      </c>
      <c r="F102" s="3" t="s">
        <v>164</v>
      </c>
      <c r="G102" s="4">
        <v>25</v>
      </c>
      <c r="H102" s="5">
        <v>3</v>
      </c>
      <c r="I102" s="6" t="s">
        <v>164</v>
      </c>
      <c r="J102" s="7">
        <v>22</v>
      </c>
      <c r="K102" s="8">
        <v>1</v>
      </c>
      <c r="L102" s="9" t="s">
        <v>164</v>
      </c>
      <c r="M102" s="10">
        <v>25</v>
      </c>
      <c r="O102" s="11" t="str">
        <f t="shared" si="3"/>
        <v/>
      </c>
      <c r="P102" s="13">
        <f t="shared" si="4"/>
        <v>72</v>
      </c>
      <c r="Q102" s="24">
        <f t="shared" si="5"/>
        <v>3</v>
      </c>
      <c r="S102" s="11">
        <f>SUM(E102,H102,K102)</f>
        <v>5</v>
      </c>
    </row>
    <row r="103" spans="1:51" s="43" customFormat="1" ht="15.75" x14ac:dyDescent="0.25">
      <c r="F103" s="44"/>
      <c r="G103" s="45"/>
      <c r="I103" s="44"/>
      <c r="J103" s="45"/>
      <c r="L103" s="44"/>
      <c r="M103" s="45"/>
      <c r="P103" s="46"/>
      <c r="Q103" s="47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</row>
    <row r="104" spans="1:51" s="30" customFormat="1" ht="15.75" x14ac:dyDescent="0.25">
      <c r="A104" s="30" t="s">
        <v>92</v>
      </c>
      <c r="E104" s="31"/>
      <c r="F104" s="32"/>
      <c r="G104" s="33"/>
      <c r="H104" s="34"/>
      <c r="I104" s="35"/>
      <c r="J104" s="36"/>
      <c r="K104" s="37"/>
      <c r="L104" s="38"/>
      <c r="M104" s="39"/>
      <c r="O104" s="30" t="str">
        <f t="shared" si="3"/>
        <v/>
      </c>
      <c r="P104" s="40">
        <f t="shared" si="4"/>
        <v>0</v>
      </c>
      <c r="Q104" s="41">
        <f t="shared" si="5"/>
        <v>0</v>
      </c>
      <c r="S104" s="30">
        <f>SUM(E104,H104,K104)</f>
        <v>0</v>
      </c>
      <c r="W104" s="30">
        <f>SUM(P104,P106,P105,P107,-Z104)</f>
        <v>0</v>
      </c>
      <c r="Z104" s="30">
        <f>MIN(P104:P107)</f>
        <v>0</v>
      </c>
    </row>
    <row r="105" spans="1:51" ht="15.75" x14ac:dyDescent="0.25">
      <c r="A105" s="11" t="s">
        <v>93</v>
      </c>
      <c r="O105" s="11" t="str">
        <f t="shared" si="3"/>
        <v/>
      </c>
      <c r="P105" s="13">
        <f t="shared" si="4"/>
        <v>0</v>
      </c>
      <c r="Q105" s="24">
        <f t="shared" si="5"/>
        <v>0</v>
      </c>
      <c r="S105" s="11">
        <f>SUM(E105,H105,K105)</f>
        <v>0</v>
      </c>
    </row>
    <row r="106" spans="1:51" ht="15.75" x14ac:dyDescent="0.25">
      <c r="A106" s="11" t="s">
        <v>94</v>
      </c>
      <c r="O106" s="11" t="str">
        <f t="shared" si="3"/>
        <v/>
      </c>
      <c r="P106" s="13">
        <f t="shared" si="4"/>
        <v>0</v>
      </c>
      <c r="Q106" s="24">
        <f t="shared" si="5"/>
        <v>0</v>
      </c>
      <c r="S106" s="11">
        <f>SUM(E106,H106,K106)</f>
        <v>0</v>
      </c>
    </row>
    <row r="107" spans="1:51" ht="15.75" x14ac:dyDescent="0.25">
      <c r="A107" s="11" t="s">
        <v>95</v>
      </c>
      <c r="O107" s="11" t="str">
        <f t="shared" si="3"/>
        <v/>
      </c>
      <c r="P107" s="13">
        <f t="shared" si="4"/>
        <v>0</v>
      </c>
      <c r="Q107" s="24">
        <f t="shared" si="5"/>
        <v>0</v>
      </c>
      <c r="S107" s="11">
        <f>SUM(E107,H107,K107)</f>
        <v>0</v>
      </c>
    </row>
    <row r="108" spans="1:51" s="43" customFormat="1" ht="15.75" x14ac:dyDescent="0.25">
      <c r="F108" s="44"/>
      <c r="G108" s="45"/>
      <c r="I108" s="44"/>
      <c r="J108" s="45"/>
      <c r="L108" s="44"/>
      <c r="M108" s="45"/>
      <c r="P108" s="46"/>
      <c r="Q108" s="47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</row>
    <row r="109" spans="1:51" s="30" customFormat="1" ht="15.75" x14ac:dyDescent="0.25">
      <c r="A109" s="30" t="s">
        <v>96</v>
      </c>
      <c r="E109" s="31"/>
      <c r="F109" s="32"/>
      <c r="G109" s="33"/>
      <c r="H109" s="34"/>
      <c r="I109" s="35"/>
      <c r="J109" s="36"/>
      <c r="K109" s="37"/>
      <c r="L109" s="38"/>
      <c r="M109" s="39"/>
      <c r="O109" s="30" t="str">
        <f t="shared" si="3"/>
        <v/>
      </c>
      <c r="P109" s="40">
        <f t="shared" si="4"/>
        <v>0</v>
      </c>
      <c r="Q109" s="41">
        <f t="shared" si="5"/>
        <v>0</v>
      </c>
      <c r="S109" s="30">
        <f>SUM(E109,H109,K109)</f>
        <v>0</v>
      </c>
      <c r="W109" s="30">
        <f>SUM(P109,P111,P110,P112,-Z109)</f>
        <v>0</v>
      </c>
      <c r="Z109" s="30">
        <f>MIN(P109:P112)</f>
        <v>0</v>
      </c>
    </row>
    <row r="110" spans="1:51" ht="15.75" x14ac:dyDescent="0.25">
      <c r="A110" s="11" t="s">
        <v>97</v>
      </c>
      <c r="O110" s="11" t="str">
        <f t="shared" si="3"/>
        <v/>
      </c>
      <c r="P110" s="13">
        <f t="shared" si="4"/>
        <v>0</v>
      </c>
      <c r="Q110" s="24">
        <f t="shared" si="5"/>
        <v>0</v>
      </c>
      <c r="S110" s="11">
        <f>SUM(E110,H110,K110)</f>
        <v>0</v>
      </c>
    </row>
    <row r="111" spans="1:51" ht="15.75" x14ac:dyDescent="0.25">
      <c r="A111" s="11" t="s">
        <v>98</v>
      </c>
      <c r="O111" s="11" t="str">
        <f t="shared" si="3"/>
        <v/>
      </c>
      <c r="P111" s="13">
        <f t="shared" si="4"/>
        <v>0</v>
      </c>
      <c r="Q111" s="24">
        <f t="shared" si="5"/>
        <v>0</v>
      </c>
      <c r="S111" s="11">
        <f>SUM(E111,H111,K111)</f>
        <v>0</v>
      </c>
    </row>
    <row r="112" spans="1:51" ht="15.75" x14ac:dyDescent="0.25">
      <c r="A112" s="11" t="s">
        <v>99</v>
      </c>
      <c r="O112" s="11" t="str">
        <f t="shared" si="3"/>
        <v/>
      </c>
      <c r="P112" s="13">
        <f t="shared" si="4"/>
        <v>0</v>
      </c>
      <c r="Q112" s="24">
        <f t="shared" si="5"/>
        <v>0</v>
      </c>
      <c r="S112" s="11">
        <f>SUM(E112,H112,K112)</f>
        <v>0</v>
      </c>
    </row>
    <row r="113" spans="1:51" s="43" customFormat="1" ht="15.75" x14ac:dyDescent="0.25">
      <c r="F113" s="44"/>
      <c r="G113" s="45"/>
      <c r="I113" s="44"/>
      <c r="J113" s="45"/>
      <c r="L113" s="44"/>
      <c r="M113" s="45"/>
      <c r="P113" s="46"/>
      <c r="Q113" s="47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</row>
    <row r="114" spans="1:51" s="30" customFormat="1" ht="15.75" x14ac:dyDescent="0.25">
      <c r="A114" s="30" t="s">
        <v>100</v>
      </c>
      <c r="E114" s="31"/>
      <c r="F114" s="32"/>
      <c r="G114" s="33"/>
      <c r="H114" s="34"/>
      <c r="I114" s="35"/>
      <c r="J114" s="36"/>
      <c r="K114" s="37"/>
      <c r="L114" s="38"/>
      <c r="M114" s="39"/>
      <c r="O114" s="30" t="str">
        <f t="shared" si="3"/>
        <v/>
      </c>
      <c r="P114" s="40">
        <f t="shared" si="4"/>
        <v>0</v>
      </c>
      <c r="Q114" s="41">
        <f t="shared" si="5"/>
        <v>0</v>
      </c>
      <c r="S114" s="30">
        <f>SUM(E114,H114,K114)</f>
        <v>0</v>
      </c>
      <c r="W114" s="30">
        <f>SUM(P114,P116,P115,P117,-Z114)</f>
        <v>0</v>
      </c>
      <c r="Z114" s="30">
        <f>MIN(P114:P117)</f>
        <v>0</v>
      </c>
    </row>
    <row r="115" spans="1:51" ht="15.75" x14ac:dyDescent="0.25">
      <c r="A115" s="11" t="s">
        <v>101</v>
      </c>
      <c r="O115" s="11" t="str">
        <f t="shared" si="3"/>
        <v/>
      </c>
      <c r="P115" s="13">
        <f t="shared" si="4"/>
        <v>0</v>
      </c>
      <c r="Q115" s="24">
        <f t="shared" si="5"/>
        <v>0</v>
      </c>
      <c r="S115" s="11">
        <f>SUM(E115,H115,K115)</f>
        <v>0</v>
      </c>
    </row>
    <row r="116" spans="1:51" ht="15.75" x14ac:dyDescent="0.25">
      <c r="A116" s="11" t="s">
        <v>102</v>
      </c>
      <c r="O116" s="11" t="str">
        <f t="shared" si="3"/>
        <v/>
      </c>
      <c r="P116" s="13">
        <f t="shared" si="4"/>
        <v>0</v>
      </c>
      <c r="Q116" s="24">
        <f t="shared" si="5"/>
        <v>0</v>
      </c>
      <c r="S116" s="11">
        <f>SUM(E116,H116,K116)</f>
        <v>0</v>
      </c>
    </row>
    <row r="117" spans="1:51" ht="15.75" x14ac:dyDescent="0.25">
      <c r="A117" s="11" t="s">
        <v>103</v>
      </c>
      <c r="O117" s="11" t="str">
        <f t="shared" si="3"/>
        <v/>
      </c>
      <c r="P117" s="13">
        <f t="shared" si="4"/>
        <v>0</v>
      </c>
      <c r="Q117" s="24">
        <f t="shared" si="5"/>
        <v>0</v>
      </c>
      <c r="S117" s="11">
        <f>SUM(E117,H117,K117)</f>
        <v>0</v>
      </c>
    </row>
    <row r="118" spans="1:51" s="43" customFormat="1" ht="15.75" x14ac:dyDescent="0.25">
      <c r="F118" s="44"/>
      <c r="G118" s="45"/>
      <c r="I118" s="44"/>
      <c r="J118" s="45"/>
      <c r="L118" s="44"/>
      <c r="M118" s="45"/>
      <c r="P118" s="46"/>
      <c r="Q118" s="47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</row>
    <row r="119" spans="1:51" s="30" customFormat="1" ht="15.75" x14ac:dyDescent="0.25">
      <c r="A119" s="30" t="s">
        <v>104</v>
      </c>
      <c r="E119" s="31"/>
      <c r="F119" s="32"/>
      <c r="G119" s="33"/>
      <c r="H119" s="34"/>
      <c r="I119" s="35"/>
      <c r="J119" s="36"/>
      <c r="K119" s="37"/>
      <c r="L119" s="38"/>
      <c r="M119" s="39"/>
      <c r="O119" s="30" t="str">
        <f t="shared" si="3"/>
        <v/>
      </c>
      <c r="P119" s="40">
        <f t="shared" si="4"/>
        <v>0</v>
      </c>
      <c r="Q119" s="41">
        <f t="shared" si="5"/>
        <v>0</v>
      </c>
      <c r="S119" s="30">
        <f>SUM(E119,H119,K119)</f>
        <v>0</v>
      </c>
      <c r="W119" s="30">
        <f>SUM(P119,P121,P120,P122,-Z119)</f>
        <v>0</v>
      </c>
      <c r="Z119" s="30">
        <f>MIN(P119:P122)</f>
        <v>0</v>
      </c>
    </row>
    <row r="120" spans="1:51" ht="15.75" x14ac:dyDescent="0.25">
      <c r="A120" s="11" t="s">
        <v>105</v>
      </c>
      <c r="O120" s="11" t="str">
        <f t="shared" si="3"/>
        <v/>
      </c>
      <c r="P120" s="13">
        <f t="shared" si="4"/>
        <v>0</v>
      </c>
      <c r="Q120" s="24">
        <f t="shared" si="5"/>
        <v>0</v>
      </c>
      <c r="S120" s="11">
        <f>SUM(E120,H120,K120)</f>
        <v>0</v>
      </c>
    </row>
    <row r="121" spans="1:51" ht="15.75" x14ac:dyDescent="0.25">
      <c r="A121" s="11" t="s">
        <v>106</v>
      </c>
      <c r="O121" s="11" t="str">
        <f t="shared" si="3"/>
        <v/>
      </c>
      <c r="P121" s="13">
        <f t="shared" si="4"/>
        <v>0</v>
      </c>
      <c r="Q121" s="24">
        <f t="shared" si="5"/>
        <v>0</v>
      </c>
      <c r="S121" s="11">
        <f>SUM(E121,H121,K121)</f>
        <v>0</v>
      </c>
    </row>
    <row r="122" spans="1:51" ht="15.75" x14ac:dyDescent="0.25">
      <c r="A122" s="11" t="s">
        <v>107</v>
      </c>
      <c r="O122" s="11" t="str">
        <f t="shared" si="3"/>
        <v/>
      </c>
      <c r="P122" s="13">
        <f t="shared" si="4"/>
        <v>0</v>
      </c>
      <c r="Q122" s="24">
        <f t="shared" si="5"/>
        <v>0</v>
      </c>
      <c r="S122" s="11">
        <f>SUM(E122,H122,K122)</f>
        <v>0</v>
      </c>
    </row>
    <row r="123" spans="1:51" s="43" customFormat="1" ht="15.75" x14ac:dyDescent="0.25">
      <c r="F123" s="44"/>
      <c r="G123" s="45"/>
      <c r="I123" s="44"/>
      <c r="J123" s="45"/>
      <c r="L123" s="44"/>
      <c r="M123" s="45"/>
      <c r="P123" s="46"/>
      <c r="Q123" s="47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</row>
    <row r="124" spans="1:51" s="30" customFormat="1" ht="15.75" x14ac:dyDescent="0.25">
      <c r="A124" s="30" t="s">
        <v>108</v>
      </c>
      <c r="E124" s="31"/>
      <c r="F124" s="32"/>
      <c r="G124" s="33"/>
      <c r="H124" s="34"/>
      <c r="I124" s="35"/>
      <c r="J124" s="36"/>
      <c r="K124" s="37"/>
      <c r="L124" s="38"/>
      <c r="M124" s="39"/>
      <c r="O124" s="30" t="str">
        <f t="shared" si="3"/>
        <v/>
      </c>
      <c r="P124" s="40">
        <f t="shared" si="4"/>
        <v>0</v>
      </c>
      <c r="Q124" s="41">
        <f t="shared" si="5"/>
        <v>0</v>
      </c>
      <c r="S124" s="30">
        <f>SUM(E124,H124,K124)</f>
        <v>0</v>
      </c>
      <c r="W124" s="30">
        <f>SUM(P124,P126,P125,P127,-Z124)</f>
        <v>0</v>
      </c>
      <c r="Z124" s="30">
        <f>MIN(P124:P127)</f>
        <v>0</v>
      </c>
    </row>
    <row r="125" spans="1:51" ht="15.75" x14ac:dyDescent="0.25">
      <c r="A125" s="11" t="s">
        <v>109</v>
      </c>
      <c r="O125" s="11" t="str">
        <f t="shared" si="3"/>
        <v/>
      </c>
      <c r="P125" s="13">
        <f t="shared" si="4"/>
        <v>0</v>
      </c>
      <c r="Q125" s="24">
        <f t="shared" si="5"/>
        <v>0</v>
      </c>
      <c r="S125" s="11">
        <f>SUM(E125,H125,K125)</f>
        <v>0</v>
      </c>
    </row>
    <row r="126" spans="1:51" ht="15.75" x14ac:dyDescent="0.25">
      <c r="A126" s="11" t="s">
        <v>110</v>
      </c>
      <c r="O126" s="11" t="str">
        <f t="shared" si="3"/>
        <v/>
      </c>
      <c r="P126" s="13">
        <f t="shared" si="4"/>
        <v>0</v>
      </c>
      <c r="Q126" s="24">
        <f t="shared" si="5"/>
        <v>0</v>
      </c>
      <c r="S126" s="11">
        <f>SUM(E126,H126,K126)</f>
        <v>0</v>
      </c>
    </row>
    <row r="127" spans="1:51" ht="15.75" x14ac:dyDescent="0.25">
      <c r="A127" s="11" t="s">
        <v>111</v>
      </c>
      <c r="O127" s="11" t="str">
        <f t="shared" si="3"/>
        <v/>
      </c>
      <c r="P127" s="13">
        <f t="shared" si="4"/>
        <v>0</v>
      </c>
      <c r="Q127" s="24">
        <f t="shared" si="5"/>
        <v>0</v>
      </c>
      <c r="S127" s="11">
        <f>SUM(E127,H127,K127)</f>
        <v>0</v>
      </c>
    </row>
    <row r="128" spans="1:51" s="43" customFormat="1" ht="15.75" x14ac:dyDescent="0.25">
      <c r="F128" s="44"/>
      <c r="G128" s="45"/>
      <c r="I128" s="44"/>
      <c r="J128" s="45"/>
      <c r="L128" s="44"/>
      <c r="M128" s="45"/>
      <c r="P128" s="46"/>
      <c r="Q128" s="47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</row>
    <row r="129" spans="1:51" s="30" customFormat="1" ht="15.75" x14ac:dyDescent="0.25">
      <c r="A129" s="30" t="s">
        <v>112</v>
      </c>
      <c r="E129" s="31"/>
      <c r="F129" s="32"/>
      <c r="G129" s="33"/>
      <c r="H129" s="34"/>
      <c r="I129" s="35"/>
      <c r="J129" s="36"/>
      <c r="K129" s="37"/>
      <c r="L129" s="38"/>
      <c r="M129" s="39"/>
      <c r="O129" s="30" t="str">
        <f t="shared" si="3"/>
        <v/>
      </c>
      <c r="P129" s="40">
        <f t="shared" si="4"/>
        <v>0</v>
      </c>
      <c r="Q129" s="41">
        <f t="shared" si="5"/>
        <v>0</v>
      </c>
      <c r="S129" s="30">
        <f>SUM(E129,H129,K129)</f>
        <v>0</v>
      </c>
      <c r="W129" s="30">
        <f>SUM(P129,P131,P130,P132,-Z129)</f>
        <v>0</v>
      </c>
      <c r="Z129" s="30">
        <f>MIN(P129:P132)</f>
        <v>0</v>
      </c>
    </row>
    <row r="130" spans="1:51" ht="15.75" x14ac:dyDescent="0.25">
      <c r="A130" s="11" t="s">
        <v>113</v>
      </c>
      <c r="O130" s="11" t="str">
        <f t="shared" si="3"/>
        <v/>
      </c>
      <c r="P130" s="13">
        <f t="shared" si="4"/>
        <v>0</v>
      </c>
      <c r="Q130" s="24">
        <f t="shared" si="5"/>
        <v>0</v>
      </c>
      <c r="S130" s="11">
        <f>SUM(E130,H130,K130)</f>
        <v>0</v>
      </c>
    </row>
    <row r="131" spans="1:51" ht="15.75" x14ac:dyDescent="0.25">
      <c r="A131" s="11" t="s">
        <v>114</v>
      </c>
      <c r="O131" s="11" t="str">
        <f t="shared" si="3"/>
        <v/>
      </c>
      <c r="P131" s="13">
        <f t="shared" si="4"/>
        <v>0</v>
      </c>
      <c r="Q131" s="24">
        <f t="shared" si="5"/>
        <v>0</v>
      </c>
      <c r="S131" s="11">
        <f>SUM(E131,H131,K131)</f>
        <v>0</v>
      </c>
    </row>
    <row r="132" spans="1:51" ht="15.75" x14ac:dyDescent="0.25">
      <c r="A132" s="11" t="s">
        <v>115</v>
      </c>
      <c r="O132" s="11" t="str">
        <f t="shared" si="3"/>
        <v/>
      </c>
      <c r="P132" s="13">
        <f t="shared" si="4"/>
        <v>0</v>
      </c>
      <c r="Q132" s="24">
        <f t="shared" si="5"/>
        <v>0</v>
      </c>
      <c r="S132" s="11">
        <f>SUM(E132,H132,K132)</f>
        <v>0</v>
      </c>
    </row>
    <row r="133" spans="1:51" s="43" customFormat="1" ht="15.75" x14ac:dyDescent="0.25">
      <c r="F133" s="44"/>
      <c r="G133" s="45"/>
      <c r="I133" s="44"/>
      <c r="J133" s="45"/>
      <c r="L133" s="44"/>
      <c r="M133" s="45"/>
      <c r="P133" s="46"/>
      <c r="Q133" s="47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</row>
    <row r="134" spans="1:51" s="30" customFormat="1" ht="15.75" x14ac:dyDescent="0.25">
      <c r="A134" s="30" t="s">
        <v>116</v>
      </c>
      <c r="E134" s="31"/>
      <c r="F134" s="32"/>
      <c r="G134" s="33"/>
      <c r="H134" s="34"/>
      <c r="I134" s="35"/>
      <c r="J134" s="36"/>
      <c r="K134" s="37"/>
      <c r="L134" s="38"/>
      <c r="M134" s="39"/>
      <c r="O134" s="30" t="str">
        <f t="shared" ref="O134:O152" si="6">IF(N134="1violation",-7*1,IF(N134="2violations",-7*2,IF(N134="3violations",-7*3,IF(N134="",""))))</f>
        <v/>
      </c>
      <c r="P134" s="40">
        <f t="shared" ref="P134:P152" si="7">SUM(G134,J134,M134,O134)</f>
        <v>0</v>
      </c>
      <c r="Q134" s="41">
        <f t="shared" ref="Q134:Q152" si="8">IF(F134="S",1*1)+IF(I134="S",1*1)+IF(L134="S",1*1)</f>
        <v>0</v>
      </c>
      <c r="S134" s="30">
        <f>SUM(E134,H134,K134)</f>
        <v>0</v>
      </c>
      <c r="W134" s="30">
        <f>SUM(P134,P136,P135,P137,-Z134)</f>
        <v>0</v>
      </c>
      <c r="Z134" s="30">
        <f>MIN(P134:P137)</f>
        <v>0</v>
      </c>
    </row>
    <row r="135" spans="1:51" ht="15.75" x14ac:dyDescent="0.25">
      <c r="A135" s="11" t="s">
        <v>117</v>
      </c>
      <c r="O135" s="11" t="str">
        <f t="shared" si="6"/>
        <v/>
      </c>
      <c r="P135" s="13">
        <f t="shared" si="7"/>
        <v>0</v>
      </c>
      <c r="Q135" s="24">
        <f t="shared" si="8"/>
        <v>0</v>
      </c>
      <c r="S135" s="11">
        <f>SUM(E135,H135,K135)</f>
        <v>0</v>
      </c>
    </row>
    <row r="136" spans="1:51" ht="15.75" x14ac:dyDescent="0.25">
      <c r="A136" s="11" t="s">
        <v>118</v>
      </c>
      <c r="O136" s="11" t="str">
        <f t="shared" si="6"/>
        <v/>
      </c>
      <c r="P136" s="13">
        <f t="shared" si="7"/>
        <v>0</v>
      </c>
      <c r="Q136" s="24">
        <f t="shared" si="8"/>
        <v>0</v>
      </c>
      <c r="S136" s="11">
        <f>SUM(E136,H136,K136)</f>
        <v>0</v>
      </c>
    </row>
    <row r="137" spans="1:51" ht="15.75" x14ac:dyDescent="0.25">
      <c r="A137" s="11" t="s">
        <v>119</v>
      </c>
      <c r="O137" s="11" t="str">
        <f t="shared" si="6"/>
        <v/>
      </c>
      <c r="P137" s="13">
        <f t="shared" si="7"/>
        <v>0</v>
      </c>
      <c r="Q137" s="24">
        <f t="shared" si="8"/>
        <v>0</v>
      </c>
      <c r="S137" s="11">
        <f>SUM(E137,H137,K137)</f>
        <v>0</v>
      </c>
    </row>
    <row r="138" spans="1:51" s="43" customFormat="1" ht="15.75" x14ac:dyDescent="0.25">
      <c r="F138" s="44"/>
      <c r="G138" s="45"/>
      <c r="I138" s="44"/>
      <c r="J138" s="45"/>
      <c r="L138" s="44"/>
      <c r="M138" s="45"/>
      <c r="P138" s="46"/>
      <c r="Q138" s="47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</row>
    <row r="139" spans="1:51" s="30" customFormat="1" ht="15.75" x14ac:dyDescent="0.25">
      <c r="A139" s="30" t="s">
        <v>120</v>
      </c>
      <c r="E139" s="31"/>
      <c r="F139" s="32"/>
      <c r="G139" s="33"/>
      <c r="H139" s="34"/>
      <c r="I139" s="35"/>
      <c r="J139" s="36"/>
      <c r="K139" s="37"/>
      <c r="L139" s="38"/>
      <c r="M139" s="39"/>
      <c r="O139" s="30" t="str">
        <f t="shared" si="6"/>
        <v/>
      </c>
      <c r="P139" s="40">
        <f t="shared" si="7"/>
        <v>0</v>
      </c>
      <c r="Q139" s="41">
        <f t="shared" si="8"/>
        <v>0</v>
      </c>
      <c r="S139" s="30">
        <f>SUM(E139,H139,K139)</f>
        <v>0</v>
      </c>
      <c r="W139" s="30">
        <f>SUM(P139,P141,P140,P142,-Z139)</f>
        <v>0</v>
      </c>
      <c r="Z139" s="30">
        <f>MIN(P139:P142)</f>
        <v>0</v>
      </c>
    </row>
    <row r="140" spans="1:51" ht="15.75" x14ac:dyDescent="0.25">
      <c r="A140" s="11" t="s">
        <v>121</v>
      </c>
      <c r="O140" s="11" t="str">
        <f t="shared" si="6"/>
        <v/>
      </c>
      <c r="P140" s="13">
        <f t="shared" si="7"/>
        <v>0</v>
      </c>
      <c r="Q140" s="24">
        <f t="shared" si="8"/>
        <v>0</v>
      </c>
      <c r="S140" s="11">
        <f>SUM(E140,H140,K140)</f>
        <v>0</v>
      </c>
    </row>
    <row r="141" spans="1:51" ht="15.75" x14ac:dyDescent="0.25">
      <c r="A141" s="11" t="s">
        <v>122</v>
      </c>
      <c r="O141" s="11" t="str">
        <f t="shared" si="6"/>
        <v/>
      </c>
      <c r="P141" s="13">
        <f t="shared" si="7"/>
        <v>0</v>
      </c>
      <c r="Q141" s="24">
        <f t="shared" si="8"/>
        <v>0</v>
      </c>
      <c r="S141" s="11">
        <f>SUM(E141,H141,K141)</f>
        <v>0</v>
      </c>
    </row>
    <row r="142" spans="1:51" ht="15.75" x14ac:dyDescent="0.25">
      <c r="A142" s="11" t="s">
        <v>123</v>
      </c>
      <c r="O142" s="11" t="str">
        <f t="shared" si="6"/>
        <v/>
      </c>
      <c r="P142" s="13">
        <f t="shared" si="7"/>
        <v>0</v>
      </c>
      <c r="Q142" s="24">
        <f t="shared" si="8"/>
        <v>0</v>
      </c>
      <c r="S142" s="11">
        <f>SUM(E142,H142,K142)</f>
        <v>0</v>
      </c>
    </row>
    <row r="143" spans="1:51" s="43" customFormat="1" ht="15.75" x14ac:dyDescent="0.25">
      <c r="F143" s="44"/>
      <c r="G143" s="45"/>
      <c r="I143" s="44"/>
      <c r="J143" s="45"/>
      <c r="L143" s="44"/>
      <c r="M143" s="45"/>
      <c r="P143" s="46"/>
      <c r="Q143" s="47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</row>
    <row r="144" spans="1:51" s="30" customFormat="1" ht="15.75" x14ac:dyDescent="0.25">
      <c r="A144" s="30" t="s">
        <v>124</v>
      </c>
      <c r="E144" s="31"/>
      <c r="F144" s="32"/>
      <c r="G144" s="33"/>
      <c r="H144" s="34"/>
      <c r="I144" s="35"/>
      <c r="J144" s="36"/>
      <c r="K144" s="37"/>
      <c r="L144" s="38"/>
      <c r="M144" s="39"/>
      <c r="O144" s="30" t="str">
        <f t="shared" si="6"/>
        <v/>
      </c>
      <c r="P144" s="40">
        <f t="shared" si="7"/>
        <v>0</v>
      </c>
      <c r="Q144" s="41">
        <f t="shared" si="8"/>
        <v>0</v>
      </c>
      <c r="S144" s="30">
        <f>SUM(E144,H144,K144)</f>
        <v>0</v>
      </c>
      <c r="W144" s="30">
        <f>SUM(P144,P146,P145,P147,-Z144)</f>
        <v>0</v>
      </c>
      <c r="Z144" s="30">
        <f>MIN(P144:P147)</f>
        <v>0</v>
      </c>
    </row>
    <row r="145" spans="1:51" ht="15.75" x14ac:dyDescent="0.25">
      <c r="A145" s="11" t="s">
        <v>125</v>
      </c>
      <c r="O145" s="11" t="str">
        <f t="shared" si="6"/>
        <v/>
      </c>
      <c r="P145" s="13">
        <f t="shared" si="7"/>
        <v>0</v>
      </c>
      <c r="Q145" s="24">
        <f t="shared" si="8"/>
        <v>0</v>
      </c>
      <c r="S145" s="11">
        <f>SUM(E145,H145,K145)</f>
        <v>0</v>
      </c>
    </row>
    <row r="146" spans="1:51" ht="15.75" x14ac:dyDescent="0.25">
      <c r="A146" s="11" t="s">
        <v>126</v>
      </c>
      <c r="O146" s="11" t="str">
        <f t="shared" si="6"/>
        <v/>
      </c>
      <c r="P146" s="13">
        <f t="shared" si="7"/>
        <v>0</v>
      </c>
      <c r="Q146" s="24">
        <f t="shared" si="8"/>
        <v>0</v>
      </c>
      <c r="S146" s="11">
        <f>SUM(E146,H146,K146)</f>
        <v>0</v>
      </c>
    </row>
    <row r="147" spans="1:51" ht="15.75" x14ac:dyDescent="0.25">
      <c r="A147" s="11" t="s">
        <v>127</v>
      </c>
      <c r="O147" s="11" t="str">
        <f t="shared" si="6"/>
        <v/>
      </c>
      <c r="P147" s="13">
        <f t="shared" si="7"/>
        <v>0</v>
      </c>
      <c r="Q147" s="24">
        <f t="shared" si="8"/>
        <v>0</v>
      </c>
      <c r="S147" s="11">
        <f>SUM(E147,H147,K147)</f>
        <v>0</v>
      </c>
    </row>
    <row r="148" spans="1:51" s="43" customFormat="1" ht="15.75" x14ac:dyDescent="0.25">
      <c r="F148" s="44"/>
      <c r="G148" s="45"/>
      <c r="I148" s="44"/>
      <c r="J148" s="45"/>
      <c r="L148" s="44"/>
      <c r="M148" s="45"/>
      <c r="P148" s="46"/>
      <c r="Q148" s="47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</row>
    <row r="149" spans="1:51" s="30" customFormat="1" ht="15.75" x14ac:dyDescent="0.25">
      <c r="A149" s="30" t="s">
        <v>128</v>
      </c>
      <c r="E149" s="31"/>
      <c r="F149" s="32"/>
      <c r="G149" s="33"/>
      <c r="H149" s="34"/>
      <c r="I149" s="35"/>
      <c r="J149" s="36"/>
      <c r="K149" s="37"/>
      <c r="L149" s="38"/>
      <c r="M149" s="39"/>
      <c r="O149" s="30" t="str">
        <f t="shared" si="6"/>
        <v/>
      </c>
      <c r="P149" s="40">
        <f t="shared" si="7"/>
        <v>0</v>
      </c>
      <c r="Q149" s="41">
        <f t="shared" si="8"/>
        <v>0</v>
      </c>
      <c r="S149" s="30">
        <f>SUM(E149,H149,K149)</f>
        <v>0</v>
      </c>
      <c r="W149" s="30">
        <f>SUM(P149,P151,P150,P152,-Z149)</f>
        <v>0</v>
      </c>
      <c r="Z149" s="30">
        <f>MIN(P149:P152)</f>
        <v>0</v>
      </c>
    </row>
    <row r="150" spans="1:51" ht="15.75" x14ac:dyDescent="0.25">
      <c r="A150" s="11" t="s">
        <v>129</v>
      </c>
      <c r="O150" s="11" t="str">
        <f t="shared" si="6"/>
        <v/>
      </c>
      <c r="P150" s="13">
        <f t="shared" si="7"/>
        <v>0</v>
      </c>
      <c r="Q150" s="24">
        <f t="shared" si="8"/>
        <v>0</v>
      </c>
      <c r="S150" s="11">
        <f>SUM(E150,H150,K150)</f>
        <v>0</v>
      </c>
    </row>
    <row r="151" spans="1:51" ht="15.75" x14ac:dyDescent="0.25">
      <c r="A151" s="11" t="s">
        <v>130</v>
      </c>
      <c r="O151" s="11" t="str">
        <f t="shared" si="6"/>
        <v/>
      </c>
      <c r="P151" s="13">
        <f t="shared" si="7"/>
        <v>0</v>
      </c>
      <c r="Q151" s="24">
        <f t="shared" si="8"/>
        <v>0</v>
      </c>
      <c r="S151" s="11">
        <f>SUM(E151,H151,K151)</f>
        <v>0</v>
      </c>
    </row>
    <row r="152" spans="1:51" ht="15.75" x14ac:dyDescent="0.25">
      <c r="A152" s="11" t="s">
        <v>131</v>
      </c>
      <c r="O152" s="11" t="str">
        <f t="shared" si="6"/>
        <v/>
      </c>
      <c r="P152" s="13">
        <f t="shared" si="7"/>
        <v>0</v>
      </c>
      <c r="Q152" s="24">
        <f t="shared" si="8"/>
        <v>0</v>
      </c>
      <c r="S152" s="11">
        <f>SUM(E152,H152,K152)</f>
        <v>0</v>
      </c>
    </row>
  </sheetData>
  <mergeCells count="1">
    <mergeCell ref="A1:C1"/>
  </mergeCells>
  <conditionalFormatting sqref="O1:O1048576">
    <cfRule type="cellIs" dxfId="162" priority="5" operator="between">
      <formula>-21</formula>
      <formula>-8</formula>
    </cfRule>
    <cfRule type="cellIs" dxfId="161" priority="6" operator="between">
      <formula>-8</formula>
      <formula>-21</formula>
    </cfRule>
  </conditionalFormatting>
  <conditionalFormatting sqref="P1:Q3 P153:Q1048576 P4:P152">
    <cfRule type="cellIs" dxfId="160" priority="4" operator="equal">
      <formula>15</formula>
    </cfRule>
  </conditionalFormatting>
  <conditionalFormatting sqref="R4:XFD152 A4:P47 A50:P152 A48:C49 E48:P49">
    <cfRule type="expression" dxfId="159" priority="3">
      <formula>$O4&lt;=-8</formula>
    </cfRule>
  </conditionalFormatting>
  <conditionalFormatting sqref="Q4:Q152">
    <cfRule type="cellIs" dxfId="158" priority="2" operator="equal">
      <formula>3</formula>
    </cfRule>
  </conditionalFormatting>
  <conditionalFormatting sqref="Q4:Q152">
    <cfRule type="cellIs" dxfId="157" priority="1" operator="equal">
      <formula>2</formula>
    </cfRule>
  </conditionalFormatting>
  <conditionalFormatting sqref="D49">
    <cfRule type="expression" dxfId="156" priority="284">
      <formula>$O48&lt;=-8</formula>
    </cfRule>
  </conditionalFormatting>
  <dataValidations count="2">
    <dataValidation type="list" allowBlank="1" showInputMessage="1" showErrorMessage="1" sqref="F4:F7 L149:L152 I149:I152 L144:L147 I144:I147 L139:L142 I139:I142 L134:L137 I134:I137 L129:L132 I129:I132 L124:L127 I124:I127 L119:L122 I119:I122 L114:L117 I114:I117 L109:L112 I109:I112 L104:L107 I104:I107 L99:L102 I99:I102 L94:L97 I94:I97 L89:L92 I89:I92 L84:L87 I84:I87 L79:L82 I79:I82 L74:L77 I74:I77 L69:L72 I69:I72 L64:L67 I64:I67 L59:L62 I59:I62 L54:L57 I54:I57 L49:L52 I49:I52 L44:L47 I44:I47 L39:L42 I39:I42 L34:L37 I34:I37 L29:L32 I29:I32 L24:L27 I24:I27 L19:L22 I19:I22 L14:L17 I14:I17 L9:L12 I9:I12 L4:L7 I4:I7 F149:F152 F144:F147 F139:F142 F134:F137 F129:F132 F124:F127 F119:F122 F114:F117 F109:F112 F104:F107 F99:F102 F94:F97 F89:F92 F84:F87 F79:F82 F74:F77 F69:F72 F64:F67 F59:F62 F54:F57 F49:F52 F44:F47 F39:F42 F34:F37 F29:F32 F24:F27 F19:F22 F14:F17 F9:F12" xr:uid="{00000000-0002-0000-0000-000000000000}">
      <formula1>$V$1:$Z$1</formula1>
    </dataValidation>
    <dataValidation type="list" allowBlank="1" showInputMessage="1" showErrorMessage="1" sqref="N4:N152" xr:uid="{00000000-0002-0000-0000-000001000000}">
      <formula1>$AA$1:$AC$1</formula1>
    </dataValidation>
  </dataValidations>
  <pageMargins left="0.7" right="0.7" top="0.75" bottom="0.75" header="0.3" footer="0.3"/>
  <pageSetup scale="44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22"/>
  <sheetViews>
    <sheetView topLeftCell="A30" workbookViewId="0">
      <selection activeCell="I70" sqref="I70"/>
    </sheetView>
  </sheetViews>
  <sheetFormatPr defaultColWidth="8.7109375" defaultRowHeight="15" x14ac:dyDescent="0.25"/>
  <cols>
    <col min="1" max="3" width="10.28515625" customWidth="1"/>
    <col min="4" max="4" width="10.28515625" style="51" customWidth="1"/>
    <col min="5" max="5" width="18.140625" bestFit="1" customWidth="1"/>
    <col min="6" max="6" width="18.140625" customWidth="1"/>
    <col min="7" max="7" width="11.7109375" bestFit="1" customWidth="1"/>
    <col min="8" max="8" width="11.7109375" customWidth="1"/>
    <col min="9" max="9" width="11.7109375" bestFit="1" customWidth="1"/>
    <col min="10" max="10" width="11.7109375" customWidth="1"/>
    <col min="11" max="12" width="15.7109375" style="1" bestFit="1" customWidth="1"/>
  </cols>
  <sheetData>
    <row r="1" spans="1:12" x14ac:dyDescent="0.25">
      <c r="A1" t="s">
        <v>198</v>
      </c>
      <c r="E1" t="s">
        <v>189</v>
      </c>
    </row>
    <row r="2" spans="1:12" x14ac:dyDescent="0.25">
      <c r="A2" t="s">
        <v>184</v>
      </c>
      <c r="B2" t="s">
        <v>182</v>
      </c>
      <c r="C2" t="s">
        <v>801</v>
      </c>
      <c r="D2" s="51" t="s">
        <v>800</v>
      </c>
      <c r="E2" t="s">
        <v>805</v>
      </c>
      <c r="F2" t="s">
        <v>188</v>
      </c>
      <c r="G2" t="s">
        <v>802</v>
      </c>
      <c r="H2" t="s">
        <v>806</v>
      </c>
      <c r="I2" t="s">
        <v>803</v>
      </c>
      <c r="J2" t="s">
        <v>807</v>
      </c>
      <c r="K2" s="1" t="s">
        <v>804</v>
      </c>
      <c r="L2" s="1" t="s">
        <v>187</v>
      </c>
    </row>
    <row r="3" spans="1:12" x14ac:dyDescent="0.25">
      <c r="A3" t="str">
        <f>Pantomime!A4</f>
        <v>A-501</v>
      </c>
      <c r="B3">
        <f>Pantomime!U4</f>
        <v>10</v>
      </c>
      <c r="C3">
        <f>Pantomime!R4</f>
        <v>72</v>
      </c>
      <c r="I3" s="48"/>
      <c r="J3" s="48"/>
      <c r="K3" s="1">
        <f t="shared" ref="K3:L34" si="0">SUM(E3,G3,I3)</f>
        <v>0</v>
      </c>
      <c r="L3" s="1">
        <f>SUM(F3,H3,J3)</f>
        <v>0</v>
      </c>
    </row>
    <row r="4" spans="1:12" x14ac:dyDescent="0.25">
      <c r="A4" t="str">
        <f>Pantomime!A5</f>
        <v>A-502</v>
      </c>
      <c r="B4">
        <f>Pantomime!U5</f>
        <v>9</v>
      </c>
      <c r="C4">
        <f>Pantomime!R5</f>
        <v>64</v>
      </c>
      <c r="K4" s="1">
        <f t="shared" si="0"/>
        <v>0</v>
      </c>
      <c r="L4" s="1">
        <f t="shared" si="0"/>
        <v>0</v>
      </c>
    </row>
    <row r="5" spans="1:12" x14ac:dyDescent="0.25">
      <c r="A5" t="str">
        <f>Pantomime!A6</f>
        <v>A-503</v>
      </c>
      <c r="B5">
        <f>Pantomime!U6</f>
        <v>4</v>
      </c>
      <c r="C5">
        <f>Pantomime!R6</f>
        <v>73</v>
      </c>
      <c r="E5">
        <v>4</v>
      </c>
      <c r="F5">
        <v>25</v>
      </c>
      <c r="G5">
        <v>4</v>
      </c>
      <c r="H5">
        <v>25</v>
      </c>
      <c r="I5" s="48">
        <v>5</v>
      </c>
      <c r="J5" s="48">
        <v>23</v>
      </c>
      <c r="K5" s="1">
        <f t="shared" si="0"/>
        <v>13</v>
      </c>
      <c r="L5" s="1">
        <f t="shared" si="0"/>
        <v>73</v>
      </c>
    </row>
    <row r="6" spans="1:12" x14ac:dyDescent="0.25">
      <c r="A6" t="str">
        <f>Pantomime!A7</f>
        <v>A-504</v>
      </c>
      <c r="B6">
        <f>Pantomime!U7</f>
        <v>9</v>
      </c>
      <c r="C6">
        <f>Pantomime!R7</f>
        <v>60</v>
      </c>
      <c r="K6" s="1">
        <f t="shared" si="0"/>
        <v>0</v>
      </c>
      <c r="L6" s="1">
        <f t="shared" si="0"/>
        <v>0</v>
      </c>
    </row>
    <row r="7" spans="1:12" x14ac:dyDescent="0.25">
      <c r="A7" t="str">
        <f>Pantomime!A124</f>
        <v>AA-501</v>
      </c>
      <c r="B7">
        <f>Pantomime!U8</f>
        <v>0</v>
      </c>
      <c r="C7">
        <f>Pantomime!R8</f>
        <v>0</v>
      </c>
      <c r="I7" s="48"/>
      <c r="J7" s="48"/>
      <c r="K7" s="1">
        <f t="shared" si="0"/>
        <v>0</v>
      </c>
      <c r="L7" s="1">
        <f t="shared" si="0"/>
        <v>0</v>
      </c>
    </row>
    <row r="8" spans="1:12" x14ac:dyDescent="0.25">
      <c r="A8" t="str">
        <f>Pantomime!A125</f>
        <v>AA-502</v>
      </c>
      <c r="B8">
        <f>Pantomime!U9</f>
        <v>0</v>
      </c>
      <c r="C8">
        <f>Pantomime!R9</f>
        <v>0</v>
      </c>
      <c r="K8" s="1">
        <f t="shared" si="0"/>
        <v>0</v>
      </c>
      <c r="L8" s="1">
        <f t="shared" si="0"/>
        <v>0</v>
      </c>
    </row>
    <row r="9" spans="1:12" x14ac:dyDescent="0.25">
      <c r="A9" t="str">
        <f>Pantomime!A126</f>
        <v>AA-503</v>
      </c>
      <c r="B9">
        <f>Pantomime!U10</f>
        <v>0</v>
      </c>
      <c r="C9">
        <f>Pantomime!R10</f>
        <v>0</v>
      </c>
      <c r="I9" s="48"/>
      <c r="J9" s="48"/>
      <c r="K9" s="1">
        <f t="shared" si="0"/>
        <v>0</v>
      </c>
      <c r="L9" s="1">
        <f t="shared" si="0"/>
        <v>0</v>
      </c>
    </row>
    <row r="10" spans="1:12" x14ac:dyDescent="0.25">
      <c r="A10" t="str">
        <f>Pantomime!A127</f>
        <v>AA-504</v>
      </c>
      <c r="B10">
        <f>Pantomime!U11</f>
        <v>0</v>
      </c>
      <c r="C10">
        <f>Pantomime!R11</f>
        <v>0</v>
      </c>
      <c r="K10" s="1">
        <f t="shared" si="0"/>
        <v>0</v>
      </c>
      <c r="L10" s="1">
        <f t="shared" si="0"/>
        <v>0</v>
      </c>
    </row>
    <row r="11" spans="1:12" x14ac:dyDescent="0.25">
      <c r="A11" t="str">
        <f>Pantomime!A9</f>
        <v>B-501</v>
      </c>
      <c r="B11">
        <f>Pantomime!U12</f>
        <v>0</v>
      </c>
      <c r="C11">
        <f>Pantomime!R12</f>
        <v>0</v>
      </c>
      <c r="I11" s="48"/>
      <c r="J11" s="48"/>
      <c r="K11" s="1">
        <f t="shared" si="0"/>
        <v>0</v>
      </c>
      <c r="L11" s="1">
        <f t="shared" si="0"/>
        <v>0</v>
      </c>
    </row>
    <row r="12" spans="1:12" x14ac:dyDescent="0.25">
      <c r="A12" t="str">
        <f>Pantomime!A10</f>
        <v>B-502</v>
      </c>
      <c r="B12">
        <f>Pantomime!U13</f>
        <v>0</v>
      </c>
      <c r="C12">
        <f>Pantomime!R13</f>
        <v>0</v>
      </c>
      <c r="K12" s="1">
        <f t="shared" si="0"/>
        <v>0</v>
      </c>
      <c r="L12" s="1">
        <f t="shared" si="0"/>
        <v>0</v>
      </c>
    </row>
    <row r="13" spans="1:12" x14ac:dyDescent="0.25">
      <c r="A13" t="str">
        <f>Pantomime!A11</f>
        <v>B-503</v>
      </c>
      <c r="B13">
        <f>Pantomime!U14</f>
        <v>0</v>
      </c>
      <c r="C13">
        <f>Pantomime!R14</f>
        <v>0</v>
      </c>
      <c r="I13" s="48"/>
      <c r="J13" s="48"/>
      <c r="K13" s="1">
        <f t="shared" si="0"/>
        <v>0</v>
      </c>
      <c r="L13" s="1">
        <f t="shared" si="0"/>
        <v>0</v>
      </c>
    </row>
    <row r="14" spans="1:12" x14ac:dyDescent="0.25">
      <c r="A14" t="str">
        <f>Pantomime!A12</f>
        <v>B-504</v>
      </c>
      <c r="B14">
        <f>Pantomime!U15</f>
        <v>0</v>
      </c>
      <c r="C14">
        <f>Pantomime!R15</f>
        <v>0</v>
      </c>
      <c r="K14" s="1">
        <f t="shared" si="0"/>
        <v>0</v>
      </c>
      <c r="L14" s="1">
        <f t="shared" si="0"/>
        <v>0</v>
      </c>
    </row>
    <row r="15" spans="1:12" x14ac:dyDescent="0.25">
      <c r="A15" t="str">
        <f>Pantomime!A129</f>
        <v>BB-501</v>
      </c>
      <c r="B15">
        <f>Pantomime!U16</f>
        <v>0</v>
      </c>
      <c r="C15">
        <f>Pantomime!R16</f>
        <v>0</v>
      </c>
      <c r="I15" s="48"/>
      <c r="J15" s="48"/>
      <c r="K15" s="1">
        <f t="shared" si="0"/>
        <v>0</v>
      </c>
      <c r="L15" s="1">
        <f t="shared" si="0"/>
        <v>0</v>
      </c>
    </row>
    <row r="16" spans="1:12" x14ac:dyDescent="0.25">
      <c r="A16" t="str">
        <f>Pantomime!A130</f>
        <v>BB-502</v>
      </c>
      <c r="B16">
        <f>Pantomime!U17</f>
        <v>0</v>
      </c>
      <c r="C16">
        <f>Pantomime!R17</f>
        <v>0</v>
      </c>
      <c r="K16" s="1">
        <f t="shared" si="0"/>
        <v>0</v>
      </c>
      <c r="L16" s="1">
        <f t="shared" si="0"/>
        <v>0</v>
      </c>
    </row>
    <row r="17" spans="1:12" x14ac:dyDescent="0.25">
      <c r="A17" t="str">
        <f>Pantomime!A131</f>
        <v>BB-503</v>
      </c>
      <c r="B17">
        <f>Pantomime!U18</f>
        <v>0</v>
      </c>
      <c r="C17">
        <f>Pantomime!R18</f>
        <v>0</v>
      </c>
      <c r="I17" s="48"/>
      <c r="J17" s="48"/>
      <c r="K17" s="1">
        <f t="shared" si="0"/>
        <v>0</v>
      </c>
      <c r="L17" s="1">
        <f t="shared" si="0"/>
        <v>0</v>
      </c>
    </row>
    <row r="18" spans="1:12" x14ac:dyDescent="0.25">
      <c r="A18" t="str">
        <f>Pantomime!A132</f>
        <v>BB-504</v>
      </c>
      <c r="B18">
        <f>Pantomime!U19</f>
        <v>12</v>
      </c>
      <c r="C18">
        <f>Pantomime!R19</f>
        <v>64</v>
      </c>
      <c r="K18" s="1">
        <f t="shared" si="0"/>
        <v>0</v>
      </c>
      <c r="L18" s="1">
        <f t="shared" si="0"/>
        <v>0</v>
      </c>
    </row>
    <row r="19" spans="1:12" x14ac:dyDescent="0.25">
      <c r="A19" t="str">
        <f>Pantomime!A14</f>
        <v>C-501</v>
      </c>
      <c r="B19">
        <f>Pantomime!U20</f>
        <v>7</v>
      </c>
      <c r="C19">
        <f>Pantomime!R20</f>
        <v>72</v>
      </c>
      <c r="I19" s="48"/>
      <c r="J19" s="48"/>
      <c r="K19" s="1">
        <f t="shared" si="0"/>
        <v>0</v>
      </c>
      <c r="L19" s="1">
        <f t="shared" si="0"/>
        <v>0</v>
      </c>
    </row>
    <row r="20" spans="1:12" x14ac:dyDescent="0.25">
      <c r="A20" t="str">
        <f>Pantomime!A15</f>
        <v>C-502</v>
      </c>
      <c r="B20">
        <f>Pantomime!U21</f>
        <v>0</v>
      </c>
      <c r="C20">
        <f>Pantomime!R21</f>
        <v>0</v>
      </c>
      <c r="K20" s="1">
        <f t="shared" si="0"/>
        <v>0</v>
      </c>
      <c r="L20" s="1">
        <f t="shared" si="0"/>
        <v>0</v>
      </c>
    </row>
    <row r="21" spans="1:12" x14ac:dyDescent="0.25">
      <c r="A21" t="str">
        <f>Pantomime!A16</f>
        <v>C-503</v>
      </c>
      <c r="B21">
        <f>Pantomime!U22</f>
        <v>11</v>
      </c>
      <c r="C21">
        <f>Pantomime!R22</f>
        <v>62</v>
      </c>
      <c r="I21" s="48"/>
      <c r="J21" s="48"/>
      <c r="K21" s="1">
        <f t="shared" si="0"/>
        <v>0</v>
      </c>
      <c r="L21" s="1">
        <f t="shared" si="0"/>
        <v>0</v>
      </c>
    </row>
    <row r="22" spans="1:12" x14ac:dyDescent="0.25">
      <c r="A22" t="str">
        <f>Pantomime!A17</f>
        <v>C-504</v>
      </c>
      <c r="B22">
        <f>Pantomime!U23</f>
        <v>0</v>
      </c>
      <c r="C22">
        <f>Pantomime!R23</f>
        <v>0</v>
      </c>
      <c r="K22" s="1">
        <f t="shared" si="0"/>
        <v>0</v>
      </c>
      <c r="L22" s="1">
        <f t="shared" si="0"/>
        <v>0</v>
      </c>
    </row>
    <row r="23" spans="1:12" x14ac:dyDescent="0.25">
      <c r="A23" t="str">
        <f>Pantomime!A134</f>
        <v>CC-501</v>
      </c>
      <c r="B23">
        <f>Pantomime!U24</f>
        <v>7</v>
      </c>
      <c r="C23">
        <f>Pantomime!R24</f>
        <v>71</v>
      </c>
      <c r="I23" s="48"/>
      <c r="J23" s="48"/>
      <c r="K23" s="1">
        <f t="shared" si="0"/>
        <v>0</v>
      </c>
      <c r="L23" s="1">
        <f t="shared" si="0"/>
        <v>0</v>
      </c>
    </row>
    <row r="24" spans="1:12" x14ac:dyDescent="0.25">
      <c r="A24" t="str">
        <f>Pantomime!A135</f>
        <v>CC-502</v>
      </c>
      <c r="B24">
        <f>Pantomime!U25</f>
        <v>5</v>
      </c>
      <c r="C24">
        <f>Pantomime!R25</f>
        <v>72</v>
      </c>
      <c r="K24" s="1">
        <f t="shared" si="0"/>
        <v>0</v>
      </c>
      <c r="L24" s="1">
        <f t="shared" si="0"/>
        <v>0</v>
      </c>
    </row>
    <row r="25" spans="1:12" x14ac:dyDescent="0.25">
      <c r="A25" t="str">
        <f>Pantomime!A136</f>
        <v>CC-503</v>
      </c>
      <c r="B25">
        <f>Pantomime!U26</f>
        <v>12</v>
      </c>
      <c r="C25">
        <f>Pantomime!R26</f>
        <v>59</v>
      </c>
      <c r="I25" s="48"/>
      <c r="J25" s="48"/>
      <c r="K25" s="1">
        <f t="shared" si="0"/>
        <v>0</v>
      </c>
      <c r="L25" s="1">
        <f t="shared" si="0"/>
        <v>0</v>
      </c>
    </row>
    <row r="26" spans="1:12" x14ac:dyDescent="0.25">
      <c r="A26" t="str">
        <f>Pantomime!A137</f>
        <v>CC-504</v>
      </c>
      <c r="B26">
        <f>Pantomime!U27</f>
        <v>7</v>
      </c>
      <c r="C26">
        <f>Pantomime!R27</f>
        <v>70</v>
      </c>
      <c r="K26" s="1">
        <f t="shared" si="0"/>
        <v>0</v>
      </c>
      <c r="L26" s="1">
        <f t="shared" si="0"/>
        <v>0</v>
      </c>
    </row>
    <row r="27" spans="1:12" x14ac:dyDescent="0.25">
      <c r="A27" t="str">
        <f>Pantomime!A19</f>
        <v>D-501</v>
      </c>
      <c r="B27">
        <f>Pantomime!U28</f>
        <v>0</v>
      </c>
      <c r="C27">
        <f>Pantomime!R28</f>
        <v>0</v>
      </c>
      <c r="I27" s="48"/>
      <c r="J27" s="48"/>
      <c r="K27" s="1">
        <f t="shared" si="0"/>
        <v>0</v>
      </c>
      <c r="L27" s="1">
        <f t="shared" si="0"/>
        <v>0</v>
      </c>
    </row>
    <row r="28" spans="1:12" x14ac:dyDescent="0.25">
      <c r="A28" t="str">
        <f>Pantomime!A20</f>
        <v>D-502</v>
      </c>
      <c r="B28">
        <f>Pantomime!U29</f>
        <v>12</v>
      </c>
      <c r="C28">
        <f>Pantomime!R29</f>
        <v>63</v>
      </c>
      <c r="K28" s="1">
        <f t="shared" si="0"/>
        <v>0</v>
      </c>
      <c r="L28" s="1">
        <f t="shared" si="0"/>
        <v>0</v>
      </c>
    </row>
    <row r="29" spans="1:12" x14ac:dyDescent="0.25">
      <c r="A29" t="str">
        <f>Pantomime!A21</f>
        <v>D-503</v>
      </c>
      <c r="B29">
        <f>Pantomime!U30</f>
        <v>10</v>
      </c>
      <c r="C29">
        <f>Pantomime!R30</f>
        <v>65</v>
      </c>
      <c r="I29" s="48"/>
      <c r="J29" s="48"/>
      <c r="K29" s="1">
        <f t="shared" si="0"/>
        <v>0</v>
      </c>
      <c r="L29" s="1">
        <f t="shared" si="0"/>
        <v>0</v>
      </c>
    </row>
    <row r="30" spans="1:12" x14ac:dyDescent="0.25">
      <c r="A30" t="str">
        <f>Pantomime!A22</f>
        <v>D-504</v>
      </c>
      <c r="B30">
        <f>Pantomime!U31</f>
        <v>10</v>
      </c>
      <c r="C30">
        <f>Pantomime!R31</f>
        <v>63</v>
      </c>
      <c r="K30" s="1">
        <f t="shared" si="0"/>
        <v>0</v>
      </c>
      <c r="L30" s="1">
        <f t="shared" si="0"/>
        <v>0</v>
      </c>
    </row>
    <row r="31" spans="1:12" x14ac:dyDescent="0.25">
      <c r="A31" t="str">
        <f>Pantomime!A139</f>
        <v>DD-501</v>
      </c>
      <c r="B31">
        <f>Pantomime!U32</f>
        <v>9</v>
      </c>
      <c r="C31">
        <f>Pantomime!R32</f>
        <v>66</v>
      </c>
      <c r="I31" s="48"/>
      <c r="J31" s="48"/>
      <c r="K31" s="1">
        <f t="shared" si="0"/>
        <v>0</v>
      </c>
      <c r="L31" s="1">
        <f t="shared" si="0"/>
        <v>0</v>
      </c>
    </row>
    <row r="32" spans="1:12" x14ac:dyDescent="0.25">
      <c r="A32" t="str">
        <f>Pantomime!A140</f>
        <v>DD-502</v>
      </c>
      <c r="B32">
        <f>Pantomime!U33</f>
        <v>0</v>
      </c>
      <c r="C32">
        <f>Pantomime!R33</f>
        <v>0</v>
      </c>
      <c r="K32" s="1">
        <f t="shared" si="0"/>
        <v>0</v>
      </c>
      <c r="L32" s="1">
        <f t="shared" si="0"/>
        <v>0</v>
      </c>
    </row>
    <row r="33" spans="1:12" x14ac:dyDescent="0.25">
      <c r="A33" t="str">
        <f>Pantomime!A141</f>
        <v>DD-503</v>
      </c>
      <c r="B33">
        <f>Pantomime!U34</f>
        <v>0</v>
      </c>
      <c r="C33">
        <f>Pantomime!R34</f>
        <v>0</v>
      </c>
      <c r="I33" s="48"/>
      <c r="J33" s="48"/>
      <c r="K33" s="1">
        <f t="shared" si="0"/>
        <v>0</v>
      </c>
      <c r="L33" s="1">
        <f t="shared" si="0"/>
        <v>0</v>
      </c>
    </row>
    <row r="34" spans="1:12" x14ac:dyDescent="0.25">
      <c r="A34" t="str">
        <f>Pantomime!A142</f>
        <v>DD-504</v>
      </c>
      <c r="B34">
        <f>Pantomime!U35</f>
        <v>0</v>
      </c>
      <c r="C34">
        <f>Pantomime!R35</f>
        <v>0</v>
      </c>
      <c r="K34" s="1">
        <f t="shared" si="0"/>
        <v>0</v>
      </c>
      <c r="L34" s="1">
        <f t="shared" si="0"/>
        <v>0</v>
      </c>
    </row>
    <row r="35" spans="1:12" x14ac:dyDescent="0.25">
      <c r="A35" t="str">
        <f>Pantomime!A24</f>
        <v>E-501</v>
      </c>
      <c r="B35">
        <f>Pantomime!U36</f>
        <v>0</v>
      </c>
      <c r="C35">
        <f>Pantomime!R36</f>
        <v>0</v>
      </c>
      <c r="E35">
        <v>3</v>
      </c>
      <c r="F35">
        <v>25</v>
      </c>
      <c r="G35">
        <v>5</v>
      </c>
      <c r="H35">
        <v>25</v>
      </c>
      <c r="I35" s="48">
        <v>2</v>
      </c>
      <c r="J35" s="48">
        <v>24</v>
      </c>
      <c r="K35" s="1">
        <f t="shared" ref="K35:L66" si="1">SUM(E35,G35,I35)</f>
        <v>10</v>
      </c>
      <c r="L35" s="1">
        <f t="shared" si="1"/>
        <v>74</v>
      </c>
    </row>
    <row r="36" spans="1:12" x14ac:dyDescent="0.25">
      <c r="A36" t="str">
        <f>Pantomime!A25</f>
        <v>E-502</v>
      </c>
      <c r="B36">
        <f>Pantomime!U37</f>
        <v>0</v>
      </c>
      <c r="C36">
        <f>Pantomime!R37</f>
        <v>0</v>
      </c>
      <c r="K36" s="1">
        <f t="shared" si="1"/>
        <v>0</v>
      </c>
      <c r="L36" s="1">
        <f t="shared" si="1"/>
        <v>0</v>
      </c>
    </row>
    <row r="37" spans="1:12" x14ac:dyDescent="0.25">
      <c r="A37" t="str">
        <f>Pantomime!A26</f>
        <v>E-503</v>
      </c>
      <c r="B37">
        <f>Pantomime!U38</f>
        <v>0</v>
      </c>
      <c r="C37">
        <f>Pantomime!R38</f>
        <v>0</v>
      </c>
      <c r="I37" s="48"/>
      <c r="J37" s="48"/>
      <c r="K37" s="1">
        <f t="shared" si="1"/>
        <v>0</v>
      </c>
      <c r="L37" s="1">
        <f t="shared" si="1"/>
        <v>0</v>
      </c>
    </row>
    <row r="38" spans="1:12" x14ac:dyDescent="0.25">
      <c r="A38" t="str">
        <f>Pantomime!A27</f>
        <v>E-504</v>
      </c>
      <c r="B38">
        <f>Pantomime!U39</f>
        <v>4</v>
      </c>
      <c r="C38">
        <f>Pantomime!R39</f>
        <v>75</v>
      </c>
      <c r="K38" s="1">
        <f t="shared" si="1"/>
        <v>0</v>
      </c>
      <c r="L38" s="1">
        <f t="shared" si="1"/>
        <v>0</v>
      </c>
    </row>
    <row r="39" spans="1:12" x14ac:dyDescent="0.25">
      <c r="A39" t="str">
        <f>Pantomime!A144</f>
        <v>EE-501</v>
      </c>
      <c r="B39">
        <f>Pantomime!U40</f>
        <v>12</v>
      </c>
      <c r="C39">
        <f>Pantomime!R40</f>
        <v>65</v>
      </c>
      <c r="I39" s="48"/>
      <c r="J39" s="48"/>
      <c r="K39" s="1">
        <f t="shared" si="1"/>
        <v>0</v>
      </c>
      <c r="L39" s="1">
        <f t="shared" si="1"/>
        <v>0</v>
      </c>
    </row>
    <row r="40" spans="1:12" x14ac:dyDescent="0.25">
      <c r="A40" t="str">
        <f>Pantomime!A145</f>
        <v>EE-502</v>
      </c>
      <c r="B40">
        <f>Pantomime!U41</f>
        <v>0</v>
      </c>
      <c r="C40">
        <f>Pantomime!R41</f>
        <v>0</v>
      </c>
      <c r="K40" s="1">
        <f t="shared" si="1"/>
        <v>0</v>
      </c>
      <c r="L40" s="1">
        <f t="shared" si="1"/>
        <v>0</v>
      </c>
    </row>
    <row r="41" spans="1:12" x14ac:dyDescent="0.25">
      <c r="A41" t="str">
        <f>Pantomime!A146</f>
        <v>EE-503</v>
      </c>
      <c r="B41">
        <f>Pantomime!U42</f>
        <v>0</v>
      </c>
      <c r="C41">
        <f>Pantomime!R42</f>
        <v>0</v>
      </c>
      <c r="I41" s="48"/>
      <c r="J41" s="48"/>
      <c r="K41" s="1">
        <f t="shared" si="1"/>
        <v>0</v>
      </c>
      <c r="L41" s="1">
        <f t="shared" si="1"/>
        <v>0</v>
      </c>
    </row>
    <row r="42" spans="1:12" x14ac:dyDescent="0.25">
      <c r="A42" t="str">
        <f>Pantomime!A147</f>
        <v>EE-504</v>
      </c>
      <c r="B42">
        <f>Pantomime!U43</f>
        <v>0</v>
      </c>
      <c r="C42">
        <f>Pantomime!R43</f>
        <v>0</v>
      </c>
      <c r="K42" s="1">
        <f t="shared" si="1"/>
        <v>0</v>
      </c>
      <c r="L42" s="1">
        <f t="shared" si="1"/>
        <v>0</v>
      </c>
    </row>
    <row r="43" spans="1:12" x14ac:dyDescent="0.25">
      <c r="A43" t="str">
        <f>Pantomime!A29</f>
        <v>F-501</v>
      </c>
      <c r="B43">
        <f>Pantomime!U44</f>
        <v>8</v>
      </c>
      <c r="C43">
        <f>Pantomime!R44</f>
        <v>65</v>
      </c>
      <c r="I43" s="48"/>
      <c r="J43" s="48"/>
      <c r="K43" s="1">
        <f t="shared" si="1"/>
        <v>0</v>
      </c>
      <c r="L43" s="1">
        <f t="shared" si="1"/>
        <v>0</v>
      </c>
    </row>
    <row r="44" spans="1:12" x14ac:dyDescent="0.25">
      <c r="A44" t="str">
        <f>Pantomime!A30</f>
        <v>F-502</v>
      </c>
      <c r="B44">
        <f>Pantomime!U45</f>
        <v>12</v>
      </c>
      <c r="C44">
        <f>Pantomime!R45</f>
        <v>64</v>
      </c>
      <c r="K44" s="1">
        <f t="shared" si="1"/>
        <v>0</v>
      </c>
      <c r="L44" s="1">
        <f t="shared" si="1"/>
        <v>0</v>
      </c>
    </row>
    <row r="45" spans="1:12" x14ac:dyDescent="0.25">
      <c r="A45" t="str">
        <f>Pantomime!A31</f>
        <v>F-503</v>
      </c>
      <c r="B45">
        <f>Pantomime!U46</f>
        <v>11</v>
      </c>
      <c r="C45">
        <f>Pantomime!R46</f>
        <v>63</v>
      </c>
      <c r="I45" s="48"/>
      <c r="J45" s="48"/>
      <c r="K45" s="1">
        <f t="shared" si="1"/>
        <v>0</v>
      </c>
      <c r="L45" s="1">
        <f t="shared" si="1"/>
        <v>0</v>
      </c>
    </row>
    <row r="46" spans="1:12" x14ac:dyDescent="0.25">
      <c r="A46" t="str">
        <f>Pantomime!A32</f>
        <v>F-504</v>
      </c>
      <c r="B46">
        <f>Pantomime!U47</f>
        <v>0</v>
      </c>
      <c r="C46">
        <f>Pantomime!R47</f>
        <v>0</v>
      </c>
      <c r="K46" s="1">
        <f t="shared" si="1"/>
        <v>0</v>
      </c>
      <c r="L46" s="1">
        <f t="shared" si="1"/>
        <v>0</v>
      </c>
    </row>
    <row r="47" spans="1:12" x14ac:dyDescent="0.25">
      <c r="A47" t="str">
        <f>Pantomime!A149</f>
        <v>FF-501</v>
      </c>
      <c r="B47">
        <f>Pantomime!U48</f>
        <v>0</v>
      </c>
      <c r="C47">
        <f>Pantomime!R48</f>
        <v>0</v>
      </c>
      <c r="I47" s="48"/>
      <c r="J47" s="48"/>
      <c r="K47" s="1">
        <f t="shared" si="1"/>
        <v>0</v>
      </c>
      <c r="L47" s="1">
        <f t="shared" si="1"/>
        <v>0</v>
      </c>
    </row>
    <row r="48" spans="1:12" x14ac:dyDescent="0.25">
      <c r="A48" t="str">
        <f>Pantomime!A150</f>
        <v>FF-502</v>
      </c>
      <c r="B48">
        <f>Pantomime!U49</f>
        <v>11</v>
      </c>
      <c r="C48">
        <f>Pantomime!R49</f>
        <v>68</v>
      </c>
      <c r="K48" s="1">
        <f t="shared" si="1"/>
        <v>0</v>
      </c>
      <c r="L48" s="1">
        <f t="shared" si="1"/>
        <v>0</v>
      </c>
    </row>
    <row r="49" spans="1:12" x14ac:dyDescent="0.25">
      <c r="A49" t="str">
        <f>Pantomime!A151</f>
        <v>FF-503</v>
      </c>
      <c r="B49">
        <f>Pantomime!U50</f>
        <v>12</v>
      </c>
      <c r="C49">
        <f>Pantomime!R50</f>
        <v>62</v>
      </c>
      <c r="I49" s="48"/>
      <c r="J49" s="48"/>
      <c r="K49" s="1">
        <f t="shared" si="1"/>
        <v>0</v>
      </c>
      <c r="L49" s="1">
        <f t="shared" si="1"/>
        <v>0</v>
      </c>
    </row>
    <row r="50" spans="1:12" x14ac:dyDescent="0.25">
      <c r="A50" t="str">
        <f>Pantomime!A152</f>
        <v>FF-504</v>
      </c>
      <c r="B50">
        <f>Pantomime!U51</f>
        <v>11</v>
      </c>
      <c r="C50">
        <f>Pantomime!R51</f>
        <v>64</v>
      </c>
      <c r="K50" s="1">
        <f t="shared" si="1"/>
        <v>0</v>
      </c>
      <c r="L50" s="1">
        <f t="shared" si="1"/>
        <v>0</v>
      </c>
    </row>
    <row r="51" spans="1:12" x14ac:dyDescent="0.25">
      <c r="A51" t="str">
        <f>Pantomime!A34</f>
        <v>G-501</v>
      </c>
      <c r="B51">
        <f>Pantomime!U52</f>
        <v>0</v>
      </c>
      <c r="C51">
        <f>Pantomime!R52</f>
        <v>0</v>
      </c>
      <c r="I51" s="48"/>
      <c r="J51" s="48"/>
      <c r="K51" s="1">
        <f t="shared" si="1"/>
        <v>0</v>
      </c>
      <c r="L51" s="1">
        <f t="shared" si="1"/>
        <v>0</v>
      </c>
    </row>
    <row r="52" spans="1:12" x14ac:dyDescent="0.25">
      <c r="A52" t="str">
        <f>Pantomime!A35</f>
        <v>G-502</v>
      </c>
      <c r="B52">
        <f>Pantomime!U53</f>
        <v>0</v>
      </c>
      <c r="C52">
        <f>Pantomime!R53</f>
        <v>0</v>
      </c>
      <c r="K52" s="1">
        <f t="shared" si="1"/>
        <v>0</v>
      </c>
      <c r="L52" s="1">
        <f t="shared" si="1"/>
        <v>0</v>
      </c>
    </row>
    <row r="53" spans="1:12" x14ac:dyDescent="0.25">
      <c r="A53" t="str">
        <f>Pantomime!A36</f>
        <v>G-503</v>
      </c>
      <c r="B53">
        <f>Pantomime!U54</f>
        <v>4</v>
      </c>
      <c r="C53">
        <f>Pantomime!R54</f>
        <v>75</v>
      </c>
      <c r="I53" s="48"/>
      <c r="J53" s="48"/>
      <c r="K53" s="1">
        <f t="shared" si="1"/>
        <v>0</v>
      </c>
      <c r="L53" s="1">
        <f t="shared" si="1"/>
        <v>0</v>
      </c>
    </row>
    <row r="54" spans="1:12" x14ac:dyDescent="0.25">
      <c r="A54" t="str">
        <f>Pantomime!A37</f>
        <v>G-504</v>
      </c>
      <c r="B54">
        <f>Pantomime!U55</f>
        <v>12</v>
      </c>
      <c r="C54">
        <f>Pantomime!R55</f>
        <v>66</v>
      </c>
      <c r="K54" s="1">
        <f t="shared" si="1"/>
        <v>0</v>
      </c>
      <c r="L54" s="1">
        <f t="shared" si="1"/>
        <v>0</v>
      </c>
    </row>
    <row r="55" spans="1:12" x14ac:dyDescent="0.25">
      <c r="A55" t="str">
        <f>Pantomime!A39</f>
        <v>H-501</v>
      </c>
      <c r="B55">
        <f>Pantomime!U56</f>
        <v>11</v>
      </c>
      <c r="C55">
        <f>Pantomime!R56</f>
        <v>51</v>
      </c>
      <c r="E55">
        <v>5</v>
      </c>
      <c r="F55">
        <v>25</v>
      </c>
      <c r="G55">
        <v>6</v>
      </c>
      <c r="H55">
        <v>24</v>
      </c>
      <c r="I55" s="48">
        <v>3</v>
      </c>
      <c r="J55" s="48">
        <v>23</v>
      </c>
      <c r="K55" s="1">
        <f t="shared" si="1"/>
        <v>14</v>
      </c>
      <c r="L55" s="1">
        <f t="shared" si="1"/>
        <v>72</v>
      </c>
    </row>
    <row r="56" spans="1:12" x14ac:dyDescent="0.25">
      <c r="A56" t="str">
        <f>Pantomime!A40</f>
        <v>H-502</v>
      </c>
      <c r="B56">
        <f>Pantomime!U57</f>
        <v>4</v>
      </c>
      <c r="C56">
        <f>Pantomime!R57</f>
        <v>72</v>
      </c>
      <c r="K56" s="1">
        <f t="shared" si="1"/>
        <v>0</v>
      </c>
      <c r="L56" s="1">
        <f t="shared" si="1"/>
        <v>0</v>
      </c>
    </row>
    <row r="57" spans="1:12" x14ac:dyDescent="0.25">
      <c r="A57" t="str">
        <f>Pantomime!A41</f>
        <v>H-503</v>
      </c>
      <c r="B57">
        <f>Pantomime!U58</f>
        <v>0</v>
      </c>
      <c r="C57">
        <f>Pantomime!R58</f>
        <v>0</v>
      </c>
      <c r="I57" s="48"/>
      <c r="J57" s="48"/>
      <c r="K57" s="1">
        <f t="shared" si="1"/>
        <v>0</v>
      </c>
      <c r="L57" s="1">
        <f t="shared" si="1"/>
        <v>0</v>
      </c>
    </row>
    <row r="58" spans="1:12" x14ac:dyDescent="0.25">
      <c r="A58" t="str">
        <f>Pantomime!A42</f>
        <v>H-504</v>
      </c>
      <c r="B58">
        <f>Pantomime!U59</f>
        <v>5</v>
      </c>
      <c r="C58">
        <f>Pantomime!R59</f>
        <v>71</v>
      </c>
      <c r="K58" s="1">
        <f t="shared" si="1"/>
        <v>0</v>
      </c>
      <c r="L58" s="1">
        <f t="shared" si="1"/>
        <v>0</v>
      </c>
    </row>
    <row r="59" spans="1:12" x14ac:dyDescent="0.25">
      <c r="A59" t="str">
        <f>Pantomime!A44</f>
        <v>J-501</v>
      </c>
      <c r="B59">
        <f>Pantomime!U60</f>
        <v>0</v>
      </c>
      <c r="C59">
        <f>Pantomime!R60</f>
        <v>0</v>
      </c>
      <c r="I59" s="48"/>
      <c r="J59" s="48"/>
      <c r="K59" s="1">
        <f t="shared" si="1"/>
        <v>0</v>
      </c>
      <c r="L59" s="1">
        <f t="shared" si="1"/>
        <v>0</v>
      </c>
    </row>
    <row r="60" spans="1:12" x14ac:dyDescent="0.25">
      <c r="A60" t="str">
        <f>Pantomime!A45</f>
        <v>J-502</v>
      </c>
      <c r="B60">
        <f>Pantomime!U61</f>
        <v>0</v>
      </c>
      <c r="C60">
        <f>Pantomime!R61</f>
        <v>0</v>
      </c>
      <c r="K60" s="1">
        <f t="shared" si="1"/>
        <v>0</v>
      </c>
      <c r="L60" s="1">
        <f t="shared" si="1"/>
        <v>0</v>
      </c>
    </row>
    <row r="61" spans="1:12" x14ac:dyDescent="0.25">
      <c r="A61" t="str">
        <f>Pantomime!A46</f>
        <v>J-503</v>
      </c>
      <c r="B61">
        <f>Pantomime!U62</f>
        <v>0</v>
      </c>
      <c r="C61">
        <f>Pantomime!R62</f>
        <v>0</v>
      </c>
      <c r="I61" s="48"/>
      <c r="J61" s="48"/>
      <c r="K61" s="1">
        <f t="shared" si="1"/>
        <v>0</v>
      </c>
      <c r="L61" s="1">
        <f t="shared" si="1"/>
        <v>0</v>
      </c>
    </row>
    <row r="62" spans="1:12" x14ac:dyDescent="0.25">
      <c r="A62" t="str">
        <f>Pantomime!A47</f>
        <v>J-504</v>
      </c>
      <c r="B62">
        <f>Pantomime!U63</f>
        <v>0</v>
      </c>
      <c r="C62">
        <f>Pantomime!R63</f>
        <v>0</v>
      </c>
      <c r="K62" s="1">
        <f t="shared" si="1"/>
        <v>0</v>
      </c>
      <c r="L62" s="1">
        <f t="shared" si="1"/>
        <v>0</v>
      </c>
    </row>
    <row r="63" spans="1:12" x14ac:dyDescent="0.25">
      <c r="A63" t="str">
        <f>Pantomime!A49</f>
        <v>K-501</v>
      </c>
      <c r="B63">
        <f>Pantomime!U64</f>
        <v>10</v>
      </c>
      <c r="C63">
        <f>Pantomime!R64</f>
        <v>63</v>
      </c>
      <c r="I63" s="48"/>
      <c r="J63" s="48"/>
      <c r="K63" s="1">
        <f t="shared" si="1"/>
        <v>0</v>
      </c>
      <c r="L63" s="1">
        <f t="shared" si="1"/>
        <v>0</v>
      </c>
    </row>
    <row r="64" spans="1:12" x14ac:dyDescent="0.25">
      <c r="A64" t="str">
        <f>Pantomime!A50</f>
        <v>K-502</v>
      </c>
      <c r="B64">
        <f>Pantomime!U65</f>
        <v>12</v>
      </c>
      <c r="C64">
        <f>Pantomime!R65</f>
        <v>68</v>
      </c>
      <c r="K64" s="1">
        <f t="shared" si="1"/>
        <v>0</v>
      </c>
      <c r="L64" s="1">
        <f t="shared" si="1"/>
        <v>0</v>
      </c>
    </row>
    <row r="65" spans="1:12" x14ac:dyDescent="0.25">
      <c r="A65" t="str">
        <f>Pantomime!A51</f>
        <v>K-503</v>
      </c>
      <c r="B65">
        <f>Pantomime!U66</f>
        <v>8</v>
      </c>
      <c r="C65">
        <f>Pantomime!R66</f>
        <v>68</v>
      </c>
      <c r="I65" s="48"/>
      <c r="J65" s="48"/>
      <c r="K65" s="1">
        <f t="shared" si="1"/>
        <v>0</v>
      </c>
      <c r="L65" s="1">
        <f t="shared" si="1"/>
        <v>0</v>
      </c>
    </row>
    <row r="66" spans="1:12" x14ac:dyDescent="0.25">
      <c r="A66" t="str">
        <f>Pantomime!A52</f>
        <v>K-504</v>
      </c>
      <c r="B66">
        <f>Pantomime!U67</f>
        <v>11</v>
      </c>
      <c r="C66">
        <f>Pantomime!R67</f>
        <v>56</v>
      </c>
      <c r="K66" s="1">
        <f t="shared" si="1"/>
        <v>0</v>
      </c>
      <c r="L66" s="1">
        <f t="shared" si="1"/>
        <v>0</v>
      </c>
    </row>
    <row r="67" spans="1:12" x14ac:dyDescent="0.25">
      <c r="A67" t="str">
        <f>Pantomime!A54</f>
        <v>L-501</v>
      </c>
      <c r="B67">
        <f>Pantomime!U68</f>
        <v>0</v>
      </c>
      <c r="C67">
        <f>Pantomime!R68</f>
        <v>0</v>
      </c>
      <c r="E67">
        <v>1</v>
      </c>
      <c r="F67">
        <v>25</v>
      </c>
      <c r="G67">
        <v>1</v>
      </c>
      <c r="H67">
        <v>25</v>
      </c>
      <c r="I67" s="48">
        <v>1</v>
      </c>
      <c r="J67" s="48">
        <v>25</v>
      </c>
      <c r="K67" s="1">
        <f t="shared" ref="K67:L98" si="2">SUM(E67,G67,I67)</f>
        <v>3</v>
      </c>
      <c r="L67" s="1">
        <f t="shared" si="2"/>
        <v>75</v>
      </c>
    </row>
    <row r="68" spans="1:12" x14ac:dyDescent="0.25">
      <c r="A68" t="str">
        <f>Pantomime!A55</f>
        <v>L-502</v>
      </c>
      <c r="B68">
        <f>Pantomime!U69</f>
        <v>12</v>
      </c>
      <c r="C68">
        <f>Pantomime!R69</f>
        <v>56</v>
      </c>
      <c r="K68" s="1">
        <f t="shared" si="2"/>
        <v>0</v>
      </c>
      <c r="L68" s="1">
        <f t="shared" si="2"/>
        <v>0</v>
      </c>
    </row>
    <row r="69" spans="1:12" x14ac:dyDescent="0.25">
      <c r="A69" t="str">
        <f>Pantomime!A56</f>
        <v>L-503</v>
      </c>
      <c r="B69">
        <f>Pantomime!U70</f>
        <v>0</v>
      </c>
      <c r="C69">
        <f>Pantomime!R70</f>
        <v>0</v>
      </c>
      <c r="I69" s="48"/>
      <c r="J69" s="48"/>
      <c r="K69" s="1">
        <f t="shared" si="2"/>
        <v>0</v>
      </c>
      <c r="L69" s="1">
        <f t="shared" si="2"/>
        <v>0</v>
      </c>
    </row>
    <row r="70" spans="1:12" x14ac:dyDescent="0.25">
      <c r="A70" t="str">
        <f>Pantomime!A57</f>
        <v>L-504</v>
      </c>
      <c r="B70">
        <f>Pantomime!U71</f>
        <v>12</v>
      </c>
      <c r="C70">
        <f>Pantomime!R71</f>
        <v>59</v>
      </c>
      <c r="E70">
        <v>2</v>
      </c>
      <c r="F70">
        <v>25</v>
      </c>
      <c r="G70">
        <v>2</v>
      </c>
      <c r="H70">
        <v>25</v>
      </c>
      <c r="I70">
        <v>4</v>
      </c>
      <c r="J70">
        <v>22</v>
      </c>
      <c r="K70" s="1">
        <f t="shared" si="2"/>
        <v>8</v>
      </c>
      <c r="L70" s="1">
        <f t="shared" si="2"/>
        <v>72</v>
      </c>
    </row>
    <row r="71" spans="1:12" x14ac:dyDescent="0.25">
      <c r="A71" t="str">
        <f>Pantomime!A59</f>
        <v>M-501</v>
      </c>
      <c r="B71">
        <f>Pantomime!U72</f>
        <v>0</v>
      </c>
      <c r="C71">
        <f>Pantomime!R72</f>
        <v>0</v>
      </c>
      <c r="E71">
        <v>6</v>
      </c>
      <c r="F71">
        <v>25</v>
      </c>
      <c r="G71">
        <v>3</v>
      </c>
      <c r="H71">
        <v>25</v>
      </c>
      <c r="I71" s="48">
        <v>6</v>
      </c>
      <c r="J71" s="48">
        <v>21</v>
      </c>
      <c r="K71" s="1">
        <f t="shared" si="2"/>
        <v>15</v>
      </c>
      <c r="L71" s="1">
        <f t="shared" si="2"/>
        <v>71</v>
      </c>
    </row>
    <row r="72" spans="1:12" x14ac:dyDescent="0.25">
      <c r="A72" t="str">
        <f>Pantomime!A60</f>
        <v>M-502</v>
      </c>
      <c r="B72">
        <f>Pantomime!U73</f>
        <v>0</v>
      </c>
      <c r="C72">
        <f>Pantomime!R73</f>
        <v>0</v>
      </c>
      <c r="K72" s="1">
        <f t="shared" si="2"/>
        <v>0</v>
      </c>
      <c r="L72" s="1">
        <f t="shared" si="2"/>
        <v>0</v>
      </c>
    </row>
    <row r="73" spans="1:12" x14ac:dyDescent="0.25">
      <c r="A73" t="str">
        <f>Pantomime!A61</f>
        <v>M-503</v>
      </c>
      <c r="B73">
        <f>Pantomime!U74</f>
        <v>12</v>
      </c>
      <c r="C73">
        <f>Pantomime!R74</f>
        <v>60</v>
      </c>
      <c r="I73" s="48"/>
      <c r="J73" s="48"/>
      <c r="K73" s="1">
        <f t="shared" si="2"/>
        <v>0</v>
      </c>
      <c r="L73" s="1">
        <f t="shared" si="2"/>
        <v>0</v>
      </c>
    </row>
    <row r="74" spans="1:12" x14ac:dyDescent="0.25">
      <c r="A74" t="str">
        <f>Pantomime!A62</f>
        <v>M-504</v>
      </c>
      <c r="B74">
        <f>Pantomime!U75</f>
        <v>0</v>
      </c>
      <c r="C74">
        <f>Pantomime!R75</f>
        <v>0</v>
      </c>
      <c r="K74" s="1">
        <f t="shared" si="2"/>
        <v>0</v>
      </c>
      <c r="L74" s="1">
        <f t="shared" si="2"/>
        <v>0</v>
      </c>
    </row>
    <row r="75" spans="1:12" x14ac:dyDescent="0.25">
      <c r="A75" t="str">
        <f>Pantomime!A64</f>
        <v>N-501</v>
      </c>
      <c r="B75">
        <f>Pantomime!U76</f>
        <v>0</v>
      </c>
      <c r="C75">
        <f>Pantomime!R76</f>
        <v>0</v>
      </c>
      <c r="I75" s="48"/>
      <c r="J75" s="48"/>
      <c r="K75" s="1">
        <f t="shared" si="2"/>
        <v>0</v>
      </c>
      <c r="L75" s="1">
        <f t="shared" si="2"/>
        <v>0</v>
      </c>
    </row>
    <row r="76" spans="1:12" x14ac:dyDescent="0.25">
      <c r="A76" t="str">
        <f>Pantomime!A65</f>
        <v>N-502</v>
      </c>
      <c r="B76">
        <f>Pantomime!U77</f>
        <v>0</v>
      </c>
      <c r="C76">
        <f>Pantomime!R77</f>
        <v>0</v>
      </c>
      <c r="K76" s="1">
        <f t="shared" si="2"/>
        <v>0</v>
      </c>
      <c r="L76" s="1">
        <f t="shared" si="2"/>
        <v>0</v>
      </c>
    </row>
    <row r="77" spans="1:12" x14ac:dyDescent="0.25">
      <c r="A77" t="str">
        <f>Pantomime!A66</f>
        <v>N-503</v>
      </c>
      <c r="B77">
        <f>Pantomime!U78</f>
        <v>0</v>
      </c>
      <c r="C77">
        <f>Pantomime!R78</f>
        <v>0</v>
      </c>
      <c r="I77" s="48"/>
      <c r="J77" s="48"/>
      <c r="K77" s="1">
        <f t="shared" si="2"/>
        <v>0</v>
      </c>
      <c r="L77" s="1">
        <f t="shared" si="2"/>
        <v>0</v>
      </c>
    </row>
    <row r="78" spans="1:12" x14ac:dyDescent="0.25">
      <c r="A78" t="str">
        <f>Pantomime!A67</f>
        <v>N-504</v>
      </c>
      <c r="B78">
        <f>Pantomime!U79</f>
        <v>9</v>
      </c>
      <c r="C78">
        <f>Pantomime!R79</f>
        <v>69</v>
      </c>
      <c r="K78" s="1">
        <f t="shared" si="2"/>
        <v>0</v>
      </c>
      <c r="L78" s="1">
        <f t="shared" si="2"/>
        <v>0</v>
      </c>
    </row>
    <row r="79" spans="1:12" x14ac:dyDescent="0.25">
      <c r="A79" t="str">
        <f>Pantomime!A69</f>
        <v>P-501</v>
      </c>
      <c r="B79">
        <f>Pantomime!U80</f>
        <v>11</v>
      </c>
      <c r="C79">
        <f>Pantomime!R80</f>
        <v>71</v>
      </c>
      <c r="I79" s="48"/>
      <c r="J79" s="48"/>
      <c r="K79" s="1">
        <f t="shared" si="2"/>
        <v>0</v>
      </c>
      <c r="L79" s="1">
        <f t="shared" si="2"/>
        <v>0</v>
      </c>
    </row>
    <row r="80" spans="1:12" x14ac:dyDescent="0.25">
      <c r="A80" t="str">
        <f>Pantomime!A70</f>
        <v>P-502</v>
      </c>
      <c r="B80">
        <f>Pantomime!U81</f>
        <v>0</v>
      </c>
      <c r="C80">
        <f>Pantomime!R81</f>
        <v>0</v>
      </c>
      <c r="K80" s="1">
        <f t="shared" si="2"/>
        <v>0</v>
      </c>
      <c r="L80" s="1">
        <f t="shared" si="2"/>
        <v>0</v>
      </c>
    </row>
    <row r="81" spans="1:12" x14ac:dyDescent="0.25">
      <c r="A81" t="str">
        <f>Pantomime!A71</f>
        <v>P-503</v>
      </c>
      <c r="B81">
        <f>Pantomime!U82</f>
        <v>0</v>
      </c>
      <c r="C81">
        <f>Pantomime!R82</f>
        <v>0</v>
      </c>
      <c r="I81" s="48"/>
      <c r="J81" s="48"/>
      <c r="K81" s="1">
        <f t="shared" si="2"/>
        <v>0</v>
      </c>
      <c r="L81" s="1">
        <f t="shared" si="2"/>
        <v>0</v>
      </c>
    </row>
    <row r="82" spans="1:12" x14ac:dyDescent="0.25">
      <c r="A82" t="str">
        <f>Pantomime!A72</f>
        <v>P-504</v>
      </c>
      <c r="B82">
        <f>Pantomime!U83</f>
        <v>0</v>
      </c>
      <c r="C82">
        <f>Pantomime!R83</f>
        <v>0</v>
      </c>
      <c r="K82" s="1">
        <f t="shared" si="2"/>
        <v>0</v>
      </c>
      <c r="L82" s="1">
        <f t="shared" si="2"/>
        <v>0</v>
      </c>
    </row>
    <row r="83" spans="1:12" x14ac:dyDescent="0.25">
      <c r="A83" t="str">
        <f>Pantomime!A74</f>
        <v>Q-501</v>
      </c>
      <c r="B83">
        <f>Pantomime!U84</f>
        <v>0</v>
      </c>
      <c r="C83">
        <f>Pantomime!R84</f>
        <v>0</v>
      </c>
      <c r="I83" s="48"/>
      <c r="J83" s="48"/>
      <c r="K83" s="1">
        <f t="shared" si="2"/>
        <v>0</v>
      </c>
      <c r="L83" s="1">
        <f t="shared" si="2"/>
        <v>0</v>
      </c>
    </row>
    <row r="84" spans="1:12" x14ac:dyDescent="0.25">
      <c r="A84" t="str">
        <f>Pantomime!A75</f>
        <v>Q-502</v>
      </c>
      <c r="B84">
        <f>Pantomime!U85</f>
        <v>0</v>
      </c>
      <c r="C84">
        <f>Pantomime!R85</f>
        <v>0</v>
      </c>
      <c r="K84" s="1">
        <f t="shared" si="2"/>
        <v>0</v>
      </c>
      <c r="L84" s="1">
        <f t="shared" si="2"/>
        <v>0</v>
      </c>
    </row>
    <row r="85" spans="1:12" x14ac:dyDescent="0.25">
      <c r="A85" t="str">
        <f>Pantomime!A76</f>
        <v>Q-502</v>
      </c>
      <c r="B85">
        <f>Pantomime!U86</f>
        <v>0</v>
      </c>
      <c r="C85">
        <f>Pantomime!R86</f>
        <v>0</v>
      </c>
      <c r="I85" s="48"/>
      <c r="J85" s="48"/>
      <c r="K85" s="1">
        <f t="shared" si="2"/>
        <v>0</v>
      </c>
      <c r="L85" s="1">
        <f t="shared" si="2"/>
        <v>0</v>
      </c>
    </row>
    <row r="86" spans="1:12" x14ac:dyDescent="0.25">
      <c r="A86" t="str">
        <f>Pantomime!A77</f>
        <v>Q-504</v>
      </c>
      <c r="B86">
        <f>Pantomime!U87</f>
        <v>0</v>
      </c>
      <c r="C86">
        <f>Pantomime!R87</f>
        <v>0</v>
      </c>
      <c r="K86" s="1">
        <f t="shared" si="2"/>
        <v>0</v>
      </c>
      <c r="L86" s="1">
        <f t="shared" si="2"/>
        <v>0</v>
      </c>
    </row>
    <row r="87" spans="1:12" x14ac:dyDescent="0.25">
      <c r="A87" t="str">
        <f>Pantomime!A79</f>
        <v>R-501</v>
      </c>
      <c r="B87">
        <f>Pantomime!U88</f>
        <v>0</v>
      </c>
      <c r="C87">
        <f>Pantomime!R88</f>
        <v>0</v>
      </c>
      <c r="I87" s="48"/>
      <c r="J87" s="48"/>
      <c r="K87" s="1">
        <f t="shared" si="2"/>
        <v>0</v>
      </c>
      <c r="L87" s="1">
        <f t="shared" si="2"/>
        <v>0</v>
      </c>
    </row>
    <row r="88" spans="1:12" x14ac:dyDescent="0.25">
      <c r="A88" t="str">
        <f>Pantomime!A80</f>
        <v>R-502</v>
      </c>
      <c r="B88">
        <f>Pantomime!U89</f>
        <v>10</v>
      </c>
      <c r="C88">
        <f>Pantomime!R89</f>
        <v>60</v>
      </c>
      <c r="K88" s="1">
        <f t="shared" si="2"/>
        <v>0</v>
      </c>
      <c r="L88" s="1">
        <f t="shared" si="2"/>
        <v>0</v>
      </c>
    </row>
    <row r="89" spans="1:12" x14ac:dyDescent="0.25">
      <c r="A89" t="str">
        <f>Pantomime!A81</f>
        <v>R-503</v>
      </c>
      <c r="B89">
        <f>Pantomime!U90</f>
        <v>0</v>
      </c>
      <c r="C89">
        <f>Pantomime!R90</f>
        <v>0</v>
      </c>
      <c r="I89" s="48"/>
      <c r="J89" s="48"/>
      <c r="K89" s="1">
        <f t="shared" si="2"/>
        <v>0</v>
      </c>
      <c r="L89" s="1">
        <f t="shared" si="2"/>
        <v>0</v>
      </c>
    </row>
    <row r="90" spans="1:12" x14ac:dyDescent="0.25">
      <c r="A90" t="str">
        <f>Pantomime!A82</f>
        <v>R-504</v>
      </c>
      <c r="B90">
        <f>Pantomime!U91</f>
        <v>0</v>
      </c>
      <c r="C90">
        <f>Pantomime!R91</f>
        <v>0</v>
      </c>
      <c r="K90" s="1">
        <f t="shared" si="2"/>
        <v>0</v>
      </c>
      <c r="L90" s="1">
        <f t="shared" si="2"/>
        <v>0</v>
      </c>
    </row>
    <row r="91" spans="1:12" x14ac:dyDescent="0.25">
      <c r="A91" t="str">
        <f>Pantomime!A84</f>
        <v>S-501</v>
      </c>
      <c r="B91">
        <f>Pantomime!U92</f>
        <v>0</v>
      </c>
      <c r="C91">
        <f>Pantomime!R92</f>
        <v>0</v>
      </c>
      <c r="I91" s="48"/>
      <c r="J91" s="48"/>
      <c r="K91" s="1">
        <f t="shared" si="2"/>
        <v>0</v>
      </c>
      <c r="L91" s="1">
        <f t="shared" si="2"/>
        <v>0</v>
      </c>
    </row>
    <row r="92" spans="1:12" x14ac:dyDescent="0.25">
      <c r="A92" t="str">
        <f>Pantomime!A85</f>
        <v>S-502</v>
      </c>
      <c r="B92">
        <f>Pantomime!U93</f>
        <v>0</v>
      </c>
      <c r="C92">
        <f>Pantomime!R93</f>
        <v>0</v>
      </c>
      <c r="K92" s="1">
        <f t="shared" si="2"/>
        <v>0</v>
      </c>
      <c r="L92" s="1">
        <f t="shared" si="2"/>
        <v>0</v>
      </c>
    </row>
    <row r="93" spans="1:12" x14ac:dyDescent="0.25">
      <c r="A93" t="str">
        <f>Pantomime!A86</f>
        <v>S-503</v>
      </c>
      <c r="B93">
        <f>Pantomime!U94</f>
        <v>12</v>
      </c>
      <c r="C93">
        <f>Pantomime!R94</f>
        <v>62</v>
      </c>
      <c r="I93" s="48"/>
      <c r="J93" s="48"/>
      <c r="K93" s="1">
        <f t="shared" si="2"/>
        <v>0</v>
      </c>
      <c r="L93" s="1">
        <f t="shared" si="2"/>
        <v>0</v>
      </c>
    </row>
    <row r="94" spans="1:12" x14ac:dyDescent="0.25">
      <c r="A94" t="str">
        <f>Pantomime!A87</f>
        <v>S-504</v>
      </c>
      <c r="B94">
        <f>Pantomime!U95</f>
        <v>10</v>
      </c>
      <c r="C94">
        <f>Pantomime!R95</f>
        <v>70</v>
      </c>
      <c r="K94" s="1">
        <f t="shared" si="2"/>
        <v>0</v>
      </c>
      <c r="L94" s="1">
        <f t="shared" si="2"/>
        <v>0</v>
      </c>
    </row>
    <row r="95" spans="1:12" x14ac:dyDescent="0.25">
      <c r="A95" t="str">
        <f>Pantomime!A89</f>
        <v>T-501</v>
      </c>
      <c r="B95">
        <f>Pantomime!U96</f>
        <v>12</v>
      </c>
      <c r="C95">
        <f>Pantomime!R96</f>
        <v>60</v>
      </c>
      <c r="I95" s="48"/>
      <c r="J95" s="48"/>
      <c r="K95" s="1">
        <f t="shared" si="2"/>
        <v>0</v>
      </c>
      <c r="L95" s="1">
        <f t="shared" si="2"/>
        <v>0</v>
      </c>
    </row>
    <row r="96" spans="1:12" x14ac:dyDescent="0.25">
      <c r="A96" t="str">
        <f>Pantomime!A90</f>
        <v>T-502</v>
      </c>
      <c r="B96">
        <f>Pantomime!U97</f>
        <v>0</v>
      </c>
      <c r="C96">
        <f>Pantomime!R97</f>
        <v>0</v>
      </c>
      <c r="K96" s="1">
        <f t="shared" si="2"/>
        <v>0</v>
      </c>
      <c r="L96" s="1">
        <f t="shared" si="2"/>
        <v>0</v>
      </c>
    </row>
    <row r="97" spans="1:12" x14ac:dyDescent="0.25">
      <c r="A97" t="str">
        <f>Pantomime!A91</f>
        <v>T-503</v>
      </c>
      <c r="B97">
        <f>Pantomime!U98</f>
        <v>0</v>
      </c>
      <c r="C97">
        <f>Pantomime!R98</f>
        <v>0</v>
      </c>
      <c r="I97" s="48"/>
      <c r="J97" s="48"/>
      <c r="K97" s="1">
        <f t="shared" si="2"/>
        <v>0</v>
      </c>
      <c r="L97" s="1">
        <f t="shared" si="2"/>
        <v>0</v>
      </c>
    </row>
    <row r="98" spans="1:12" x14ac:dyDescent="0.25">
      <c r="A98" t="str">
        <f>Pantomime!A92</f>
        <v>T-504</v>
      </c>
      <c r="B98">
        <f>Pantomime!U99</f>
        <v>10</v>
      </c>
      <c r="C98">
        <f>Pantomime!R99</f>
        <v>70</v>
      </c>
      <c r="K98" s="1">
        <f t="shared" si="2"/>
        <v>0</v>
      </c>
      <c r="L98" s="1">
        <f t="shared" si="2"/>
        <v>0</v>
      </c>
    </row>
    <row r="99" spans="1:12" x14ac:dyDescent="0.25">
      <c r="A99" t="str">
        <f>Pantomime!A94</f>
        <v>U-501</v>
      </c>
      <c r="B99">
        <f>Pantomime!U100</f>
        <v>0</v>
      </c>
      <c r="C99">
        <f>Pantomime!R100</f>
        <v>0</v>
      </c>
      <c r="I99" s="48"/>
      <c r="J99" s="48"/>
      <c r="K99" s="1">
        <f t="shared" ref="K99:L122" si="3">SUM(E99,G99,I99)</f>
        <v>0</v>
      </c>
      <c r="L99" s="1">
        <f t="shared" si="3"/>
        <v>0</v>
      </c>
    </row>
    <row r="100" spans="1:12" x14ac:dyDescent="0.25">
      <c r="A100" t="str">
        <f>Pantomime!A95</f>
        <v>U-502</v>
      </c>
      <c r="B100">
        <f>Pantomime!U101</f>
        <v>0</v>
      </c>
      <c r="C100">
        <f>Pantomime!R101</f>
        <v>0</v>
      </c>
      <c r="K100" s="1">
        <f t="shared" si="3"/>
        <v>0</v>
      </c>
      <c r="L100" s="1">
        <f t="shared" si="3"/>
        <v>0</v>
      </c>
    </row>
    <row r="101" spans="1:12" x14ac:dyDescent="0.25">
      <c r="A101" t="str">
        <f>Pantomime!A96</f>
        <v>U-503</v>
      </c>
      <c r="B101">
        <f>Pantomime!U102</f>
        <v>0</v>
      </c>
      <c r="C101">
        <f>Pantomime!R102</f>
        <v>0</v>
      </c>
      <c r="I101" s="48"/>
      <c r="J101" s="48"/>
      <c r="K101" s="1">
        <f t="shared" si="3"/>
        <v>0</v>
      </c>
      <c r="L101" s="1">
        <f t="shared" si="3"/>
        <v>0</v>
      </c>
    </row>
    <row r="102" spans="1:12" x14ac:dyDescent="0.25">
      <c r="A102" t="str">
        <f>Pantomime!A97</f>
        <v>U-504</v>
      </c>
      <c r="B102">
        <f>Pantomime!U103</f>
        <v>0</v>
      </c>
      <c r="C102">
        <f>Pantomime!R103</f>
        <v>0</v>
      </c>
      <c r="K102" s="1">
        <f t="shared" si="3"/>
        <v>0</v>
      </c>
      <c r="L102" s="1">
        <f t="shared" si="3"/>
        <v>0</v>
      </c>
    </row>
    <row r="103" spans="1:12" x14ac:dyDescent="0.25">
      <c r="A103" t="str">
        <f>Pantomime!A99</f>
        <v>V-501</v>
      </c>
      <c r="B103">
        <f>Pantomime!U104</f>
        <v>0</v>
      </c>
      <c r="C103">
        <f>Pantomime!R104</f>
        <v>0</v>
      </c>
      <c r="I103" s="48"/>
      <c r="J103" s="48"/>
      <c r="K103" s="1">
        <f t="shared" si="3"/>
        <v>0</v>
      </c>
      <c r="L103" s="1">
        <f t="shared" si="3"/>
        <v>0</v>
      </c>
    </row>
    <row r="104" spans="1:12" x14ac:dyDescent="0.25">
      <c r="A104" t="str">
        <f>Pantomime!A100</f>
        <v>V-502</v>
      </c>
      <c r="B104">
        <f>Pantomime!U105</f>
        <v>0</v>
      </c>
      <c r="C104">
        <f>Pantomime!R105</f>
        <v>0</v>
      </c>
      <c r="K104" s="1">
        <f t="shared" si="3"/>
        <v>0</v>
      </c>
      <c r="L104" s="1">
        <f t="shared" si="3"/>
        <v>0</v>
      </c>
    </row>
    <row r="105" spans="1:12" x14ac:dyDescent="0.25">
      <c r="A105" t="str">
        <f>Pantomime!A101</f>
        <v>V-503</v>
      </c>
      <c r="B105">
        <f>Pantomime!U106</f>
        <v>0</v>
      </c>
      <c r="C105">
        <f>Pantomime!R106</f>
        <v>0</v>
      </c>
      <c r="I105" s="48"/>
      <c r="J105" s="48"/>
      <c r="K105" s="1">
        <f t="shared" si="3"/>
        <v>0</v>
      </c>
      <c r="L105" s="1">
        <f t="shared" si="3"/>
        <v>0</v>
      </c>
    </row>
    <row r="106" spans="1:12" x14ac:dyDescent="0.25">
      <c r="A106" t="str">
        <f>Pantomime!A102</f>
        <v>V-504</v>
      </c>
      <c r="B106">
        <f>Pantomime!U107</f>
        <v>0</v>
      </c>
      <c r="C106">
        <f>Pantomime!R107</f>
        <v>0</v>
      </c>
      <c r="K106" s="1">
        <f t="shared" si="3"/>
        <v>0</v>
      </c>
      <c r="L106" s="1">
        <f t="shared" si="3"/>
        <v>0</v>
      </c>
    </row>
    <row r="107" spans="1:12" x14ac:dyDescent="0.25">
      <c r="A107" t="str">
        <f>Pantomime!A104</f>
        <v>W-501</v>
      </c>
      <c r="B107">
        <f>Pantomime!U108</f>
        <v>0</v>
      </c>
      <c r="C107">
        <f>Pantomime!R108</f>
        <v>0</v>
      </c>
      <c r="I107" s="48"/>
      <c r="J107" s="48"/>
      <c r="K107" s="1">
        <f t="shared" si="3"/>
        <v>0</v>
      </c>
      <c r="L107" s="1">
        <f t="shared" si="3"/>
        <v>0</v>
      </c>
    </row>
    <row r="108" spans="1:12" x14ac:dyDescent="0.25">
      <c r="A108" t="str">
        <f>Pantomime!A105</f>
        <v>W-502</v>
      </c>
      <c r="B108">
        <f>Pantomime!U109</f>
        <v>0</v>
      </c>
      <c r="C108">
        <f>Pantomime!R109</f>
        <v>0</v>
      </c>
      <c r="K108" s="1">
        <f t="shared" si="3"/>
        <v>0</v>
      </c>
      <c r="L108" s="1">
        <f t="shared" si="3"/>
        <v>0</v>
      </c>
    </row>
    <row r="109" spans="1:12" x14ac:dyDescent="0.25">
      <c r="A109" t="str">
        <f>Pantomime!A106</f>
        <v>W-503</v>
      </c>
      <c r="B109">
        <f>Pantomime!U110</f>
        <v>0</v>
      </c>
      <c r="C109">
        <f>Pantomime!R110</f>
        <v>0</v>
      </c>
      <c r="I109" s="48"/>
      <c r="J109" s="48"/>
      <c r="K109" s="1">
        <f t="shared" si="3"/>
        <v>0</v>
      </c>
      <c r="L109" s="1">
        <f t="shared" si="3"/>
        <v>0</v>
      </c>
    </row>
    <row r="110" spans="1:12" x14ac:dyDescent="0.25">
      <c r="A110" t="str">
        <f>Pantomime!A107</f>
        <v>W-504</v>
      </c>
      <c r="B110">
        <f>Pantomime!U111</f>
        <v>0</v>
      </c>
      <c r="C110">
        <f>Pantomime!R111</f>
        <v>0</v>
      </c>
      <c r="K110" s="1">
        <f t="shared" si="3"/>
        <v>0</v>
      </c>
      <c r="L110" s="1">
        <f t="shared" si="3"/>
        <v>0</v>
      </c>
    </row>
    <row r="111" spans="1:12" x14ac:dyDescent="0.25">
      <c r="A111" t="str">
        <f>Pantomime!A109</f>
        <v>X-501</v>
      </c>
      <c r="B111">
        <f>Pantomime!U112</f>
        <v>0</v>
      </c>
      <c r="C111">
        <f>Pantomime!R112</f>
        <v>0</v>
      </c>
      <c r="I111" s="48"/>
      <c r="J111" s="48"/>
      <c r="K111" s="1">
        <f t="shared" si="3"/>
        <v>0</v>
      </c>
      <c r="L111" s="1">
        <f t="shared" si="3"/>
        <v>0</v>
      </c>
    </row>
    <row r="112" spans="1:12" x14ac:dyDescent="0.25">
      <c r="A112" t="str">
        <f>Pantomime!A110</f>
        <v>X-502</v>
      </c>
      <c r="B112">
        <f>Pantomime!U113</f>
        <v>0</v>
      </c>
      <c r="C112">
        <f>Pantomime!R113</f>
        <v>0</v>
      </c>
      <c r="K112" s="1">
        <f t="shared" si="3"/>
        <v>0</v>
      </c>
      <c r="L112" s="1">
        <f t="shared" si="3"/>
        <v>0</v>
      </c>
    </row>
    <row r="113" spans="1:12" x14ac:dyDescent="0.25">
      <c r="A113" t="str">
        <f>Pantomime!A111</f>
        <v>X-503</v>
      </c>
      <c r="B113">
        <f>Pantomime!U114</f>
        <v>0</v>
      </c>
      <c r="C113">
        <f>Pantomime!R114</f>
        <v>0</v>
      </c>
      <c r="I113" s="48"/>
      <c r="J113" s="48"/>
      <c r="K113" s="1">
        <f t="shared" si="3"/>
        <v>0</v>
      </c>
      <c r="L113" s="1">
        <f t="shared" si="3"/>
        <v>0</v>
      </c>
    </row>
    <row r="114" spans="1:12" x14ac:dyDescent="0.25">
      <c r="A114" t="str">
        <f>Pantomime!A112</f>
        <v>X-504</v>
      </c>
      <c r="B114">
        <f>Pantomime!U115</f>
        <v>0</v>
      </c>
      <c r="C114">
        <f>Pantomime!R115</f>
        <v>0</v>
      </c>
      <c r="K114" s="1">
        <f t="shared" si="3"/>
        <v>0</v>
      </c>
      <c r="L114" s="1">
        <f t="shared" si="3"/>
        <v>0</v>
      </c>
    </row>
    <row r="115" spans="1:12" x14ac:dyDescent="0.25">
      <c r="A115" t="str">
        <f>Pantomime!A114</f>
        <v>Y-501</v>
      </c>
      <c r="B115">
        <f>Pantomime!U116</f>
        <v>0</v>
      </c>
      <c r="C115">
        <f>Pantomime!R116</f>
        <v>0</v>
      </c>
      <c r="I115" s="48"/>
      <c r="J115" s="48"/>
      <c r="K115" s="1">
        <f t="shared" si="3"/>
        <v>0</v>
      </c>
      <c r="L115" s="1">
        <f t="shared" si="3"/>
        <v>0</v>
      </c>
    </row>
    <row r="116" spans="1:12" x14ac:dyDescent="0.25">
      <c r="A116" t="str">
        <f>Pantomime!A115</f>
        <v>Y-502</v>
      </c>
      <c r="B116">
        <f>Pantomime!U117</f>
        <v>0</v>
      </c>
      <c r="C116">
        <f>Pantomime!R117</f>
        <v>0</v>
      </c>
      <c r="K116" s="1">
        <f t="shared" si="3"/>
        <v>0</v>
      </c>
      <c r="L116" s="1">
        <f t="shared" si="3"/>
        <v>0</v>
      </c>
    </row>
    <row r="117" spans="1:12" x14ac:dyDescent="0.25">
      <c r="A117" t="str">
        <f>Pantomime!A116</f>
        <v>Y-503</v>
      </c>
      <c r="B117">
        <f>Pantomime!U118</f>
        <v>0</v>
      </c>
      <c r="C117">
        <f>Pantomime!R118</f>
        <v>0</v>
      </c>
      <c r="I117" s="48"/>
      <c r="J117" s="48"/>
      <c r="K117" s="1">
        <f t="shared" si="3"/>
        <v>0</v>
      </c>
      <c r="L117" s="1">
        <f t="shared" si="3"/>
        <v>0</v>
      </c>
    </row>
    <row r="118" spans="1:12" x14ac:dyDescent="0.25">
      <c r="A118" t="str">
        <f>Pantomime!A117</f>
        <v>Y-504</v>
      </c>
      <c r="B118">
        <f>Pantomime!U119</f>
        <v>0</v>
      </c>
      <c r="C118">
        <f>Pantomime!R119</f>
        <v>0</v>
      </c>
      <c r="K118" s="1">
        <f t="shared" si="3"/>
        <v>0</v>
      </c>
      <c r="L118" s="1">
        <f t="shared" si="3"/>
        <v>0</v>
      </c>
    </row>
    <row r="119" spans="1:12" x14ac:dyDescent="0.25">
      <c r="A119" t="str">
        <f>Pantomime!A119</f>
        <v>Z-501</v>
      </c>
      <c r="B119">
        <f>Pantomime!U120</f>
        <v>0</v>
      </c>
      <c r="C119">
        <f>Pantomime!R120</f>
        <v>0</v>
      </c>
      <c r="I119" s="48"/>
      <c r="J119" s="48"/>
      <c r="K119" s="1">
        <f t="shared" si="3"/>
        <v>0</v>
      </c>
      <c r="L119" s="1">
        <f t="shared" si="3"/>
        <v>0</v>
      </c>
    </row>
    <row r="120" spans="1:12" x14ac:dyDescent="0.25">
      <c r="A120" t="str">
        <f>Pantomime!A120</f>
        <v>Z-502</v>
      </c>
      <c r="B120">
        <f>Pantomime!U121</f>
        <v>0</v>
      </c>
      <c r="C120">
        <f>Pantomime!R121</f>
        <v>0</v>
      </c>
      <c r="K120" s="1">
        <f t="shared" si="3"/>
        <v>0</v>
      </c>
      <c r="L120" s="1">
        <f t="shared" si="3"/>
        <v>0</v>
      </c>
    </row>
    <row r="121" spans="1:12" x14ac:dyDescent="0.25">
      <c r="A121" t="str">
        <f>Pantomime!A121</f>
        <v>Z-503</v>
      </c>
      <c r="B121">
        <f>Pantomime!U122</f>
        <v>0</v>
      </c>
      <c r="C121">
        <f>Pantomime!R122</f>
        <v>0</v>
      </c>
      <c r="I121" s="48"/>
      <c r="J121" s="48"/>
      <c r="K121" s="1">
        <f t="shared" si="3"/>
        <v>0</v>
      </c>
      <c r="L121" s="1">
        <f t="shared" si="3"/>
        <v>0</v>
      </c>
    </row>
    <row r="122" spans="1:12" x14ac:dyDescent="0.25">
      <c r="A122" t="str">
        <f>Pantomime!A122</f>
        <v>Z-504</v>
      </c>
      <c r="B122">
        <f>Pantomime!U123</f>
        <v>0</v>
      </c>
      <c r="C122">
        <f>Pantomime!R123</f>
        <v>0</v>
      </c>
      <c r="I122" s="49"/>
      <c r="J122" s="50"/>
      <c r="K122" s="1">
        <f t="shared" si="3"/>
        <v>0</v>
      </c>
      <c r="L122" s="1">
        <f t="shared" si="3"/>
        <v>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E152"/>
  <sheetViews>
    <sheetView workbookViewId="0">
      <pane xSplit="1" ySplit="3" topLeftCell="Q93" activePane="bottomRight" state="frozen"/>
      <selection pane="topRight" activeCell="B1" sqref="B1"/>
      <selection pane="bottomLeft" activeCell="A4" sqref="A4"/>
      <selection pane="bottomRight" activeCell="AG41" sqref="AG41"/>
    </sheetView>
  </sheetViews>
  <sheetFormatPr defaultColWidth="8.7109375" defaultRowHeight="15" x14ac:dyDescent="0.25"/>
  <cols>
    <col min="1" max="1" width="8.7109375" style="11"/>
    <col min="2" max="2" width="21.140625" style="11" bestFit="1" customWidth="1"/>
    <col min="3" max="3" width="8.7109375" style="11"/>
    <col min="4" max="4" width="22.28515625" style="11" bestFit="1" customWidth="1"/>
    <col min="5" max="5" width="8.7109375" style="11"/>
    <col min="6" max="6" width="18.42578125" style="11" bestFit="1" customWidth="1"/>
    <col min="7" max="9" width="8.7109375" style="11"/>
    <col min="10" max="10" width="39" style="11" bestFit="1" customWidth="1"/>
    <col min="11" max="11" width="8.42578125" style="14" customWidth="1"/>
    <col min="12" max="12" width="4.28515625" style="3" customWidth="1"/>
    <col min="13" max="13" width="8.7109375" style="4" customWidth="1"/>
    <col min="14" max="14" width="8.7109375" style="5"/>
    <col min="15" max="15" width="4" style="6" customWidth="1"/>
    <col min="16" max="16" width="8.7109375" style="7" customWidth="1"/>
    <col min="17" max="17" width="8.7109375" style="8"/>
    <col min="18" max="18" width="5.140625" style="9" customWidth="1"/>
    <col min="19" max="19" width="8.7109375" style="10" customWidth="1"/>
    <col min="20" max="20" width="13.42578125" style="11" customWidth="1"/>
    <col min="21" max="21" width="8" style="11" customWidth="1"/>
    <col min="22" max="22" width="12.140625" style="11" customWidth="1"/>
    <col min="23" max="23" width="11.28515625" style="11" bestFit="1" customWidth="1"/>
    <col min="24" max="16384" width="8.7109375" style="11"/>
  </cols>
  <sheetData>
    <row r="1" spans="1:57" x14ac:dyDescent="0.25">
      <c r="A1" s="2" t="s">
        <v>199</v>
      </c>
      <c r="B1" s="2"/>
      <c r="C1" s="2"/>
      <c r="D1" s="2"/>
      <c r="E1" s="2"/>
      <c r="F1" s="2"/>
      <c r="G1" s="2"/>
      <c r="H1" s="2"/>
      <c r="I1" s="2"/>
      <c r="J1" s="2"/>
      <c r="K1" s="14" t="s">
        <v>183</v>
      </c>
      <c r="AB1" s="12" t="s">
        <v>164</v>
      </c>
      <c r="AC1" s="12" t="s">
        <v>152</v>
      </c>
      <c r="AD1" s="12" t="s">
        <v>154</v>
      </c>
      <c r="AE1" s="12" t="s">
        <v>153</v>
      </c>
      <c r="AF1" s="13"/>
      <c r="AG1" s="12" t="s">
        <v>180</v>
      </c>
      <c r="AH1" s="12" t="s">
        <v>181</v>
      </c>
      <c r="AI1" s="12" t="s">
        <v>179</v>
      </c>
    </row>
    <row r="2" spans="1:57" x14ac:dyDescent="0.25">
      <c r="K2" s="14" t="s">
        <v>1</v>
      </c>
      <c r="N2" s="5" t="s">
        <v>2</v>
      </c>
      <c r="Q2" s="8" t="s">
        <v>3</v>
      </c>
      <c r="T2" s="15" t="s">
        <v>178</v>
      </c>
      <c r="AF2" s="16" t="s">
        <v>190</v>
      </c>
    </row>
    <row r="3" spans="1:57" x14ac:dyDescent="0.25">
      <c r="B3" s="17" t="s">
        <v>4</v>
      </c>
      <c r="D3" s="17" t="s">
        <v>4</v>
      </c>
      <c r="F3" s="17" t="s">
        <v>4</v>
      </c>
      <c r="H3" s="17" t="s">
        <v>4</v>
      </c>
      <c r="J3" s="17" t="s">
        <v>5</v>
      </c>
      <c r="K3" s="18" t="s">
        <v>6</v>
      </c>
      <c r="L3" s="3" t="s">
        <v>186</v>
      </c>
      <c r="M3" s="19" t="s">
        <v>809</v>
      </c>
      <c r="N3" s="20" t="s">
        <v>7</v>
      </c>
      <c r="O3" s="6" t="s">
        <v>186</v>
      </c>
      <c r="P3" s="21" t="s">
        <v>810</v>
      </c>
      <c r="Q3" s="22" t="s">
        <v>8</v>
      </c>
      <c r="R3" s="9" t="s">
        <v>186</v>
      </c>
      <c r="S3" s="23" t="s">
        <v>811</v>
      </c>
      <c r="T3" s="17" t="s">
        <v>11</v>
      </c>
      <c r="U3" s="17"/>
      <c r="V3" s="17" t="s">
        <v>808</v>
      </c>
      <c r="W3" s="17" t="s">
        <v>799</v>
      </c>
      <c r="X3" s="17"/>
      <c r="Y3" s="17" t="s">
        <v>9</v>
      </c>
      <c r="AB3" s="17" t="s">
        <v>10</v>
      </c>
      <c r="AF3" s="17" t="s">
        <v>185</v>
      </c>
    </row>
    <row r="4" spans="1:57" ht="15.75" x14ac:dyDescent="0.25">
      <c r="A4" s="11" t="s">
        <v>680</v>
      </c>
      <c r="B4" s="11" t="s">
        <v>833</v>
      </c>
      <c r="D4" s="11" t="s">
        <v>848</v>
      </c>
      <c r="K4" s="14">
        <v>4</v>
      </c>
      <c r="L4" s="3" t="s">
        <v>164</v>
      </c>
      <c r="M4" s="4">
        <v>24</v>
      </c>
      <c r="N4" s="5">
        <v>1</v>
      </c>
      <c r="O4" s="6" t="s">
        <v>164</v>
      </c>
      <c r="P4" s="7">
        <v>25</v>
      </c>
      <c r="Q4" s="8">
        <v>2</v>
      </c>
      <c r="R4" s="9" t="s">
        <v>164</v>
      </c>
      <c r="S4" s="10">
        <v>23</v>
      </c>
      <c r="U4" s="11" t="str">
        <f>IF(T4="1violation",-7*1,IF(T4="2violations",-7*2,IF(T4="3violations",-7*3,IF(T4="",""))))</f>
        <v/>
      </c>
      <c r="V4" s="13">
        <f>SUM(M4,P4,S4,U4)</f>
        <v>72</v>
      </c>
      <c r="W4" s="24">
        <f>IF(L4="S",1*1)+IF(O4="S",1*1)+IF(R4="S",1*1)</f>
        <v>3</v>
      </c>
      <c r="Y4" s="11">
        <f>SUM(K4,N4,Q4)</f>
        <v>7</v>
      </c>
      <c r="AC4" s="11">
        <f>SUM(V4,V6,V5,V7,-AF4)</f>
        <v>209</v>
      </c>
      <c r="AF4" s="11">
        <f>MIN(V4:V7)</f>
        <v>65</v>
      </c>
    </row>
    <row r="5" spans="1:57" ht="15.75" x14ac:dyDescent="0.25">
      <c r="A5" s="11" t="s">
        <v>681</v>
      </c>
      <c r="B5" s="11" t="s">
        <v>815</v>
      </c>
      <c r="K5" s="14">
        <v>2</v>
      </c>
      <c r="L5" s="3" t="s">
        <v>164</v>
      </c>
      <c r="M5" s="4">
        <v>24</v>
      </c>
      <c r="N5" s="5">
        <v>3</v>
      </c>
      <c r="O5" s="6" t="s">
        <v>152</v>
      </c>
      <c r="P5" s="7">
        <v>20</v>
      </c>
      <c r="Q5" s="8">
        <v>2</v>
      </c>
      <c r="R5" s="9" t="s">
        <v>164</v>
      </c>
      <c r="S5" s="10">
        <v>23</v>
      </c>
      <c r="U5" s="11" t="str">
        <f t="shared" ref="U5:U67" si="0">IF(T5="1violation",-7*1,IF(T5="2violations",-7*2,IF(T5="3violations",-7*3,IF(T5="",""))))</f>
        <v/>
      </c>
      <c r="V5" s="13">
        <f t="shared" ref="V5:V67" si="1">SUM(M5,P5,S5,U5)</f>
        <v>67</v>
      </c>
      <c r="W5" s="24">
        <f t="shared" ref="W5:W67" si="2">IF(L5="S",1*1)+IF(O5="S",1*1)+IF(R5="S",1*1)</f>
        <v>2</v>
      </c>
      <c r="Y5" s="11">
        <f>SUM(K5,N5,Q5)</f>
        <v>7</v>
      </c>
    </row>
    <row r="6" spans="1:57" ht="15.75" x14ac:dyDescent="0.25">
      <c r="A6" s="11" t="s">
        <v>682</v>
      </c>
      <c r="B6" s="11" t="s">
        <v>863</v>
      </c>
      <c r="K6" s="14">
        <v>3</v>
      </c>
      <c r="L6" s="3" t="s">
        <v>164</v>
      </c>
      <c r="M6" s="4">
        <v>21</v>
      </c>
      <c r="N6" s="5">
        <v>2</v>
      </c>
      <c r="O6" s="6" t="s">
        <v>164</v>
      </c>
      <c r="P6" s="7">
        <v>25</v>
      </c>
      <c r="Q6" s="8">
        <v>3</v>
      </c>
      <c r="R6" s="9" t="s">
        <v>164</v>
      </c>
      <c r="S6" s="10">
        <v>24</v>
      </c>
      <c r="U6" s="11" t="str">
        <f t="shared" si="0"/>
        <v/>
      </c>
      <c r="V6" s="13">
        <f t="shared" si="1"/>
        <v>70</v>
      </c>
      <c r="W6" s="24">
        <f t="shared" si="2"/>
        <v>3</v>
      </c>
      <c r="Y6" s="11">
        <f>SUM(K6,N6,Q6)</f>
        <v>8</v>
      </c>
    </row>
    <row r="7" spans="1:57" ht="15.75" x14ac:dyDescent="0.25">
      <c r="A7" s="11" t="s">
        <v>683</v>
      </c>
      <c r="B7" s="11" t="s">
        <v>835</v>
      </c>
      <c r="K7" s="14">
        <v>3</v>
      </c>
      <c r="L7" s="3" t="s">
        <v>164</v>
      </c>
      <c r="M7" s="4">
        <v>21</v>
      </c>
      <c r="N7" s="5">
        <v>4</v>
      </c>
      <c r="O7" s="6" t="s">
        <v>152</v>
      </c>
      <c r="P7" s="7">
        <v>19</v>
      </c>
      <c r="Q7" s="8">
        <v>2</v>
      </c>
      <c r="R7" s="9" t="s">
        <v>164</v>
      </c>
      <c r="S7" s="10">
        <v>25</v>
      </c>
      <c r="U7" s="11" t="str">
        <f t="shared" si="0"/>
        <v/>
      </c>
      <c r="V7" s="13">
        <f t="shared" si="1"/>
        <v>65</v>
      </c>
      <c r="W7" s="24">
        <f t="shared" si="2"/>
        <v>2</v>
      </c>
      <c r="Y7" s="11">
        <f>SUM(K7,N7,Q7)</f>
        <v>9</v>
      </c>
    </row>
    <row r="8" spans="1:57" s="25" customFormat="1" ht="15.75" x14ac:dyDescent="0.25">
      <c r="L8" s="26"/>
      <c r="M8" s="27"/>
      <c r="O8" s="26"/>
      <c r="P8" s="27"/>
      <c r="R8" s="26"/>
      <c r="S8" s="27"/>
      <c r="V8" s="28"/>
      <c r="W8" s="29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</row>
    <row r="9" spans="1:57" ht="15.75" x14ac:dyDescent="0.25">
      <c r="A9" s="11" t="s">
        <v>684</v>
      </c>
      <c r="B9" s="11" t="s">
        <v>874</v>
      </c>
      <c r="K9" s="14">
        <v>3</v>
      </c>
      <c r="L9" s="3" t="s">
        <v>164</v>
      </c>
      <c r="M9" s="4">
        <v>20</v>
      </c>
      <c r="N9" s="5">
        <v>2</v>
      </c>
      <c r="O9" s="6" t="s">
        <v>164</v>
      </c>
      <c r="P9" s="7">
        <v>21</v>
      </c>
      <c r="Q9" s="8">
        <v>3</v>
      </c>
      <c r="R9" s="9" t="s">
        <v>164</v>
      </c>
      <c r="S9" s="10">
        <v>25</v>
      </c>
      <c r="U9" s="11" t="str">
        <f t="shared" si="0"/>
        <v/>
      </c>
      <c r="V9" s="13">
        <f t="shared" si="1"/>
        <v>66</v>
      </c>
      <c r="W9" s="24">
        <f t="shared" si="2"/>
        <v>3</v>
      </c>
      <c r="Y9" s="11">
        <f>SUM(K9,N9,Q9)</f>
        <v>8</v>
      </c>
      <c r="AC9" s="11">
        <f>SUM(V9,V11,V10,V12,-AF9)</f>
        <v>204</v>
      </c>
      <c r="AF9" s="11">
        <f>MIN(V9:V12)</f>
        <v>64</v>
      </c>
    </row>
    <row r="10" spans="1:57" ht="15.75" x14ac:dyDescent="0.25">
      <c r="A10" s="11" t="s">
        <v>685</v>
      </c>
      <c r="B10" s="11" t="s">
        <v>875</v>
      </c>
      <c r="K10" s="14">
        <v>2</v>
      </c>
      <c r="L10" s="3" t="s">
        <v>164</v>
      </c>
      <c r="M10" s="4">
        <v>24</v>
      </c>
      <c r="N10" s="5">
        <v>3</v>
      </c>
      <c r="O10" s="6" t="s">
        <v>164</v>
      </c>
      <c r="P10" s="7">
        <v>25</v>
      </c>
      <c r="Q10" s="8">
        <v>3</v>
      </c>
      <c r="R10" s="9" t="s">
        <v>164</v>
      </c>
      <c r="S10" s="10">
        <v>23</v>
      </c>
      <c r="U10" s="11" t="str">
        <f t="shared" si="0"/>
        <v/>
      </c>
      <c r="V10" s="13">
        <f t="shared" si="1"/>
        <v>72</v>
      </c>
      <c r="W10" s="24">
        <f t="shared" si="2"/>
        <v>3</v>
      </c>
      <c r="Y10" s="11">
        <f>SUM(K10,N10,Q10)</f>
        <v>8</v>
      </c>
    </row>
    <row r="11" spans="1:57" ht="15.75" x14ac:dyDescent="0.25">
      <c r="A11" s="11" t="s">
        <v>686</v>
      </c>
      <c r="B11" s="11" t="s">
        <v>873</v>
      </c>
      <c r="K11" s="14">
        <v>3</v>
      </c>
      <c r="L11" s="3" t="s">
        <v>152</v>
      </c>
      <c r="M11" s="4">
        <v>18</v>
      </c>
      <c r="N11" s="5">
        <v>2</v>
      </c>
      <c r="O11" s="6" t="s">
        <v>164</v>
      </c>
      <c r="P11" s="7">
        <v>24</v>
      </c>
      <c r="Q11" s="8">
        <v>2</v>
      </c>
      <c r="R11" s="9" t="s">
        <v>164</v>
      </c>
      <c r="S11" s="10">
        <v>24</v>
      </c>
      <c r="U11" s="11" t="str">
        <f t="shared" si="0"/>
        <v/>
      </c>
      <c r="V11" s="13">
        <f t="shared" si="1"/>
        <v>66</v>
      </c>
      <c r="W11" s="24">
        <f t="shared" si="2"/>
        <v>2</v>
      </c>
      <c r="Y11" s="11">
        <f>SUM(K11,N11,Q11)</f>
        <v>7</v>
      </c>
    </row>
    <row r="12" spans="1:57" ht="15.75" x14ac:dyDescent="0.25">
      <c r="A12" s="11" t="s">
        <v>687</v>
      </c>
      <c r="B12" s="11" t="s">
        <v>876</v>
      </c>
      <c r="D12" s="11" t="s">
        <v>877</v>
      </c>
      <c r="K12" s="14">
        <v>4</v>
      </c>
      <c r="L12" s="3" t="s">
        <v>164</v>
      </c>
      <c r="M12" s="4">
        <v>21</v>
      </c>
      <c r="N12" s="5">
        <v>4</v>
      </c>
      <c r="O12" s="6" t="s">
        <v>164</v>
      </c>
      <c r="P12" s="7">
        <v>20</v>
      </c>
      <c r="Q12" s="8">
        <v>3</v>
      </c>
      <c r="R12" s="9" t="s">
        <v>164</v>
      </c>
      <c r="S12" s="10">
        <v>23</v>
      </c>
      <c r="U12" s="11" t="str">
        <f t="shared" si="0"/>
        <v/>
      </c>
      <c r="V12" s="13">
        <f t="shared" si="1"/>
        <v>64</v>
      </c>
      <c r="W12" s="24">
        <f t="shared" si="2"/>
        <v>3</v>
      </c>
      <c r="Y12" s="11">
        <f>SUM(K12,N12,Q12)</f>
        <v>11</v>
      </c>
    </row>
    <row r="13" spans="1:57" s="25" customFormat="1" ht="15.75" x14ac:dyDescent="0.25">
      <c r="L13" s="26"/>
      <c r="M13" s="27"/>
      <c r="O13" s="26"/>
      <c r="P13" s="27"/>
      <c r="R13" s="26"/>
      <c r="S13" s="27"/>
      <c r="V13" s="28"/>
      <c r="W13" s="29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</row>
    <row r="14" spans="1:57" ht="15.75" x14ac:dyDescent="0.25">
      <c r="A14" s="11" t="s">
        <v>688</v>
      </c>
      <c r="B14" s="11" t="s">
        <v>880</v>
      </c>
      <c r="M14" s="4">
        <v>0</v>
      </c>
      <c r="P14" s="7">
        <v>0</v>
      </c>
      <c r="U14" s="11" t="str">
        <f t="shared" si="0"/>
        <v/>
      </c>
      <c r="V14" s="13">
        <f t="shared" si="1"/>
        <v>0</v>
      </c>
      <c r="W14" s="24">
        <f t="shared" si="2"/>
        <v>0</v>
      </c>
      <c r="Y14" s="11">
        <f>SUM(K14,N14,Q14)</f>
        <v>0</v>
      </c>
      <c r="AC14" s="11">
        <f>SUM(V14,V16,V15,V17,-AF14)</f>
        <v>206</v>
      </c>
      <c r="AF14" s="11">
        <f>MIN(V14:V17)</f>
        <v>0</v>
      </c>
    </row>
    <row r="15" spans="1:57" ht="15.75" x14ac:dyDescent="0.25">
      <c r="A15" s="11" t="s">
        <v>689</v>
      </c>
      <c r="B15" s="11" t="s">
        <v>889</v>
      </c>
      <c r="K15" s="14">
        <v>1</v>
      </c>
      <c r="L15" s="3" t="s">
        <v>164</v>
      </c>
      <c r="M15" s="4">
        <v>25</v>
      </c>
      <c r="N15" s="5">
        <v>4</v>
      </c>
      <c r="O15" s="6" t="s">
        <v>164</v>
      </c>
      <c r="P15" s="7">
        <v>22</v>
      </c>
      <c r="Q15" s="8">
        <v>2</v>
      </c>
      <c r="R15" s="9" t="s">
        <v>164</v>
      </c>
      <c r="S15" s="10">
        <v>22</v>
      </c>
      <c r="U15" s="11" t="str">
        <f t="shared" si="0"/>
        <v/>
      </c>
      <c r="V15" s="13">
        <f t="shared" si="1"/>
        <v>69</v>
      </c>
      <c r="W15" s="24">
        <f t="shared" si="2"/>
        <v>3</v>
      </c>
      <c r="Y15" s="11">
        <f>SUM(K15,N15,Q15)</f>
        <v>7</v>
      </c>
    </row>
    <row r="16" spans="1:57" ht="15.75" x14ac:dyDescent="0.25">
      <c r="A16" s="11" t="s">
        <v>690</v>
      </c>
      <c r="B16" s="11" t="s">
        <v>890</v>
      </c>
      <c r="D16" s="11" t="s">
        <v>891</v>
      </c>
      <c r="J16" s="11" t="s">
        <v>1520</v>
      </c>
      <c r="K16" s="14">
        <v>2</v>
      </c>
      <c r="L16" s="3" t="s">
        <v>164</v>
      </c>
      <c r="M16" s="4">
        <v>23</v>
      </c>
      <c r="N16" s="5">
        <v>4</v>
      </c>
      <c r="O16" s="6" t="s">
        <v>152</v>
      </c>
      <c r="P16" s="7">
        <v>18</v>
      </c>
      <c r="Q16" s="8">
        <v>1</v>
      </c>
      <c r="R16" s="9" t="s">
        <v>164</v>
      </c>
      <c r="S16" s="10">
        <v>25</v>
      </c>
      <c r="U16" s="11" t="str">
        <f t="shared" si="0"/>
        <v/>
      </c>
      <c r="V16" s="13">
        <f t="shared" si="1"/>
        <v>66</v>
      </c>
      <c r="W16" s="24">
        <f t="shared" si="2"/>
        <v>2</v>
      </c>
      <c r="Y16" s="11">
        <f>SUM(K16,N16,Q16)</f>
        <v>7</v>
      </c>
    </row>
    <row r="17" spans="1:57" ht="15.75" x14ac:dyDescent="0.25">
      <c r="A17" s="11" t="s">
        <v>691</v>
      </c>
      <c r="B17" s="11" t="s">
        <v>892</v>
      </c>
      <c r="D17" s="11" t="s">
        <v>893</v>
      </c>
      <c r="K17" s="14">
        <v>1</v>
      </c>
      <c r="L17" s="3" t="s">
        <v>164</v>
      </c>
      <c r="M17" s="4">
        <v>25</v>
      </c>
      <c r="N17" s="5">
        <v>3</v>
      </c>
      <c r="O17" s="6" t="s">
        <v>164</v>
      </c>
      <c r="P17" s="7">
        <v>21</v>
      </c>
      <c r="Q17" s="8">
        <v>2</v>
      </c>
      <c r="R17" s="9" t="s">
        <v>164</v>
      </c>
      <c r="S17" s="10">
        <v>25</v>
      </c>
      <c r="U17" s="11" t="str">
        <f t="shared" si="0"/>
        <v/>
      </c>
      <c r="V17" s="13">
        <f t="shared" si="1"/>
        <v>71</v>
      </c>
      <c r="W17" s="24">
        <f t="shared" si="2"/>
        <v>3</v>
      </c>
      <c r="Y17" s="11">
        <f>SUM(K17,N17,Q17)</f>
        <v>6</v>
      </c>
    </row>
    <row r="18" spans="1:57" s="25" customFormat="1" ht="15.75" x14ac:dyDescent="0.25">
      <c r="L18" s="26"/>
      <c r="M18" s="27"/>
      <c r="O18" s="26"/>
      <c r="P18" s="27"/>
      <c r="R18" s="26"/>
      <c r="S18" s="27"/>
      <c r="V18" s="28"/>
      <c r="W18" s="29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</row>
    <row r="19" spans="1:57" ht="15.75" x14ac:dyDescent="0.25">
      <c r="A19" s="11" t="s">
        <v>692</v>
      </c>
      <c r="B19" s="11" t="s">
        <v>904</v>
      </c>
      <c r="K19" s="14">
        <v>2</v>
      </c>
      <c r="L19" s="3" t="s">
        <v>164</v>
      </c>
      <c r="M19" s="4">
        <v>23</v>
      </c>
      <c r="N19" s="5">
        <v>1</v>
      </c>
      <c r="O19" s="6" t="s">
        <v>164</v>
      </c>
      <c r="P19" s="7">
        <v>23</v>
      </c>
      <c r="Q19" s="8">
        <v>2</v>
      </c>
      <c r="R19" s="9" t="s">
        <v>164</v>
      </c>
      <c r="S19" s="10">
        <v>25</v>
      </c>
      <c r="U19" s="11" t="str">
        <f t="shared" si="0"/>
        <v/>
      </c>
      <c r="V19" s="13">
        <f t="shared" si="1"/>
        <v>71</v>
      </c>
      <c r="W19" s="24">
        <f t="shared" si="2"/>
        <v>3</v>
      </c>
      <c r="Y19" s="11">
        <f>SUM(K19,N19,Q19)</f>
        <v>5</v>
      </c>
      <c r="AC19" s="11">
        <f>SUM(V19,V21,V20,V22,-AF19)</f>
        <v>212</v>
      </c>
      <c r="AF19" s="11">
        <f>MIN(V19:V22)</f>
        <v>60</v>
      </c>
    </row>
    <row r="20" spans="1:57" ht="15.75" x14ac:dyDescent="0.25">
      <c r="A20" s="11" t="s">
        <v>693</v>
      </c>
      <c r="B20" s="11" t="s">
        <v>899</v>
      </c>
      <c r="K20" s="14">
        <v>4</v>
      </c>
      <c r="L20" s="3" t="s">
        <v>164</v>
      </c>
      <c r="M20" s="4">
        <v>24</v>
      </c>
      <c r="N20" s="5">
        <v>2</v>
      </c>
      <c r="O20" s="6" t="s">
        <v>164</v>
      </c>
      <c r="P20" s="7">
        <v>24</v>
      </c>
      <c r="Q20" s="8">
        <v>3</v>
      </c>
      <c r="R20" s="9" t="s">
        <v>164</v>
      </c>
      <c r="S20" s="10">
        <v>24</v>
      </c>
      <c r="U20" s="11" t="str">
        <f t="shared" si="0"/>
        <v/>
      </c>
      <c r="V20" s="13">
        <f t="shared" si="1"/>
        <v>72</v>
      </c>
      <c r="W20" s="24">
        <f t="shared" si="2"/>
        <v>3</v>
      </c>
      <c r="Y20" s="11">
        <f>SUM(K20,N20,Q20)</f>
        <v>9</v>
      </c>
    </row>
    <row r="21" spans="1:57" ht="15.75" x14ac:dyDescent="0.25">
      <c r="A21" s="11" t="s">
        <v>694</v>
      </c>
      <c r="B21" s="11" t="s">
        <v>906</v>
      </c>
      <c r="K21" s="14">
        <v>4</v>
      </c>
      <c r="L21" s="3" t="s">
        <v>164</v>
      </c>
      <c r="M21" s="4">
        <v>23</v>
      </c>
      <c r="N21" s="5">
        <v>1</v>
      </c>
      <c r="O21" s="6" t="s">
        <v>164</v>
      </c>
      <c r="P21" s="7">
        <v>21</v>
      </c>
      <c r="Q21" s="8">
        <v>2</v>
      </c>
      <c r="R21" s="9" t="s">
        <v>164</v>
      </c>
      <c r="S21" s="10">
        <v>25</v>
      </c>
      <c r="U21" s="11" t="str">
        <f t="shared" si="0"/>
        <v/>
      </c>
      <c r="V21" s="13">
        <f t="shared" si="1"/>
        <v>69</v>
      </c>
      <c r="W21" s="24">
        <f t="shared" si="2"/>
        <v>3</v>
      </c>
      <c r="Y21" s="11">
        <f>SUM(K21,N21,Q21)</f>
        <v>7</v>
      </c>
    </row>
    <row r="22" spans="1:57" ht="15.75" x14ac:dyDescent="0.25">
      <c r="A22" s="11" t="s">
        <v>695</v>
      </c>
      <c r="B22" s="11" t="s">
        <v>919</v>
      </c>
      <c r="D22" s="11" t="s">
        <v>916</v>
      </c>
      <c r="K22" s="14">
        <v>4</v>
      </c>
      <c r="L22" s="3" t="s">
        <v>164</v>
      </c>
      <c r="M22" s="4">
        <v>20</v>
      </c>
      <c r="N22" s="5">
        <v>4</v>
      </c>
      <c r="O22" s="6" t="s">
        <v>152</v>
      </c>
      <c r="P22" s="7">
        <v>19</v>
      </c>
      <c r="Q22" s="8">
        <v>4</v>
      </c>
      <c r="R22" s="9" t="s">
        <v>164</v>
      </c>
      <c r="S22" s="10">
        <v>21</v>
      </c>
      <c r="U22" s="11" t="str">
        <f t="shared" si="0"/>
        <v/>
      </c>
      <c r="V22" s="13">
        <f t="shared" si="1"/>
        <v>60</v>
      </c>
      <c r="W22" s="24">
        <f t="shared" si="2"/>
        <v>2</v>
      </c>
      <c r="Y22" s="11">
        <f>SUM(K22,N22,Q22)</f>
        <v>12</v>
      </c>
    </row>
    <row r="23" spans="1:57" s="25" customFormat="1" ht="15.75" x14ac:dyDescent="0.25">
      <c r="L23" s="26"/>
      <c r="M23" s="27"/>
      <c r="O23" s="26"/>
      <c r="P23" s="27"/>
      <c r="R23" s="26"/>
      <c r="S23" s="27"/>
      <c r="V23" s="28"/>
      <c r="W23" s="29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</row>
    <row r="24" spans="1:57" ht="15.75" x14ac:dyDescent="0.25">
      <c r="A24" s="11" t="s">
        <v>696</v>
      </c>
      <c r="B24" s="11" t="s">
        <v>924</v>
      </c>
      <c r="K24" s="14">
        <v>2</v>
      </c>
      <c r="L24" s="3" t="s">
        <v>164</v>
      </c>
      <c r="M24" s="4">
        <v>22</v>
      </c>
      <c r="N24" s="5">
        <v>4</v>
      </c>
      <c r="O24" s="6" t="s">
        <v>164</v>
      </c>
      <c r="P24" s="7">
        <v>20</v>
      </c>
      <c r="Q24" s="8">
        <v>3</v>
      </c>
      <c r="R24" s="9" t="s">
        <v>164</v>
      </c>
      <c r="S24" s="10">
        <v>21</v>
      </c>
      <c r="U24" s="11" t="str">
        <f t="shared" si="0"/>
        <v/>
      </c>
      <c r="V24" s="13">
        <f t="shared" si="1"/>
        <v>63</v>
      </c>
      <c r="W24" s="24">
        <f t="shared" si="2"/>
        <v>3</v>
      </c>
      <c r="Y24" s="11">
        <f>SUM(K24,N24,Q24)</f>
        <v>9</v>
      </c>
      <c r="AC24" s="11">
        <f>SUM(V24,V26,V25,V27,-AF24)</f>
        <v>202</v>
      </c>
      <c r="AF24" s="11">
        <f>MIN(V24:V27)</f>
        <v>0</v>
      </c>
    </row>
    <row r="25" spans="1:57" ht="15.75" x14ac:dyDescent="0.25">
      <c r="A25" s="11" t="s">
        <v>697</v>
      </c>
      <c r="B25" s="11" t="s">
        <v>925</v>
      </c>
      <c r="K25" s="14">
        <v>1</v>
      </c>
      <c r="L25" s="3" t="s">
        <v>164</v>
      </c>
      <c r="M25" s="4">
        <v>25</v>
      </c>
      <c r="N25" s="5">
        <v>2</v>
      </c>
      <c r="O25" s="6" t="s">
        <v>164</v>
      </c>
      <c r="P25" s="7">
        <v>23</v>
      </c>
      <c r="Q25" s="8">
        <v>4</v>
      </c>
      <c r="R25" s="9" t="s">
        <v>152</v>
      </c>
      <c r="S25" s="10">
        <v>20</v>
      </c>
      <c r="U25" s="11" t="str">
        <f t="shared" si="0"/>
        <v/>
      </c>
      <c r="V25" s="13">
        <f t="shared" si="1"/>
        <v>68</v>
      </c>
      <c r="W25" s="24">
        <f t="shared" si="2"/>
        <v>2</v>
      </c>
      <c r="Y25" s="11">
        <f>SUM(K25,N25,Q25)</f>
        <v>7</v>
      </c>
    </row>
    <row r="26" spans="1:57" ht="15.75" x14ac:dyDescent="0.25">
      <c r="A26" s="11" t="s">
        <v>698</v>
      </c>
      <c r="B26" s="11" t="s">
        <v>926</v>
      </c>
      <c r="D26" s="11" t="s">
        <v>927</v>
      </c>
      <c r="K26" s="14">
        <v>4</v>
      </c>
      <c r="L26" s="3" t="s">
        <v>164</v>
      </c>
      <c r="M26" s="4">
        <v>23</v>
      </c>
      <c r="N26" s="5">
        <v>1</v>
      </c>
      <c r="O26" s="6" t="s">
        <v>164</v>
      </c>
      <c r="P26" s="7">
        <v>24</v>
      </c>
      <c r="Q26" s="8">
        <v>4</v>
      </c>
      <c r="R26" s="9" t="s">
        <v>164</v>
      </c>
      <c r="S26" s="10">
        <v>24</v>
      </c>
      <c r="U26" s="11" t="str">
        <f t="shared" si="0"/>
        <v/>
      </c>
      <c r="V26" s="13">
        <f t="shared" si="1"/>
        <v>71</v>
      </c>
      <c r="W26" s="24">
        <f t="shared" si="2"/>
        <v>3</v>
      </c>
      <c r="Y26" s="11">
        <f>SUM(K26,N26,Q26)</f>
        <v>9</v>
      </c>
    </row>
    <row r="27" spans="1:57" ht="15.75" x14ac:dyDescent="0.25">
      <c r="A27" s="11" t="s">
        <v>699</v>
      </c>
      <c r="U27" s="11" t="str">
        <f t="shared" si="0"/>
        <v/>
      </c>
      <c r="V27" s="13">
        <f t="shared" si="1"/>
        <v>0</v>
      </c>
      <c r="W27" s="24">
        <f t="shared" si="2"/>
        <v>0</v>
      </c>
      <c r="Y27" s="11">
        <f>SUM(K27,N27,Q27)</f>
        <v>0</v>
      </c>
    </row>
    <row r="28" spans="1:57" s="25" customFormat="1" ht="15.75" x14ac:dyDescent="0.25">
      <c r="L28" s="26"/>
      <c r="M28" s="27"/>
      <c r="O28" s="26"/>
      <c r="P28" s="27"/>
      <c r="R28" s="26"/>
      <c r="S28" s="27"/>
      <c r="V28" s="28"/>
      <c r="W28" s="29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</row>
    <row r="29" spans="1:57" ht="15.75" x14ac:dyDescent="0.25">
      <c r="A29" s="11" t="s">
        <v>700</v>
      </c>
      <c r="B29" s="11" t="s">
        <v>993</v>
      </c>
      <c r="D29" s="11" t="s">
        <v>994</v>
      </c>
      <c r="K29" s="14">
        <v>2</v>
      </c>
      <c r="L29" s="3" t="s">
        <v>152</v>
      </c>
      <c r="M29" s="4">
        <v>20</v>
      </c>
      <c r="N29" s="5">
        <v>2</v>
      </c>
      <c r="O29" s="6" t="s">
        <v>164</v>
      </c>
      <c r="P29" s="7">
        <v>24</v>
      </c>
      <c r="Q29" s="8">
        <v>3</v>
      </c>
      <c r="R29" s="9" t="s">
        <v>164</v>
      </c>
      <c r="S29" s="10">
        <v>25</v>
      </c>
      <c r="U29" s="11" t="str">
        <f t="shared" si="0"/>
        <v/>
      </c>
      <c r="V29" s="13">
        <f t="shared" si="1"/>
        <v>69</v>
      </c>
      <c r="W29" s="24">
        <f t="shared" si="2"/>
        <v>2</v>
      </c>
      <c r="Y29" s="11">
        <f>SUM(K29,N29,Q29)</f>
        <v>7</v>
      </c>
      <c r="AC29" s="11">
        <f>SUM(V29,V31,V30,V32,-AF29)</f>
        <v>216</v>
      </c>
      <c r="AF29" s="11">
        <f>MIN(V29:V32)</f>
        <v>15</v>
      </c>
    </row>
    <row r="30" spans="1:57" ht="15.75" x14ac:dyDescent="0.25">
      <c r="A30" s="11" t="s">
        <v>701</v>
      </c>
      <c r="B30" s="11" t="s">
        <v>995</v>
      </c>
      <c r="K30" s="14">
        <v>2</v>
      </c>
      <c r="L30" s="3" t="s">
        <v>164</v>
      </c>
      <c r="M30" s="4">
        <v>24</v>
      </c>
      <c r="N30" s="5">
        <v>1</v>
      </c>
      <c r="O30" s="6" t="s">
        <v>164</v>
      </c>
      <c r="P30" s="7">
        <v>25</v>
      </c>
      <c r="Q30" s="8">
        <v>1</v>
      </c>
      <c r="R30" s="9" t="s">
        <v>164</v>
      </c>
      <c r="S30" s="10">
        <v>25</v>
      </c>
      <c r="U30" s="11" t="str">
        <f t="shared" si="0"/>
        <v/>
      </c>
      <c r="V30" s="13">
        <f t="shared" si="1"/>
        <v>74</v>
      </c>
      <c r="W30" s="24">
        <f t="shared" si="2"/>
        <v>3</v>
      </c>
      <c r="Y30" s="11">
        <f>SUM(K30,N30,Q30)</f>
        <v>4</v>
      </c>
    </row>
    <row r="31" spans="1:57" ht="15.75" x14ac:dyDescent="0.25">
      <c r="A31" s="11" t="s">
        <v>702</v>
      </c>
      <c r="B31" s="11" t="s">
        <v>992</v>
      </c>
      <c r="K31" s="14">
        <v>4</v>
      </c>
      <c r="L31" s="3" t="s">
        <v>154</v>
      </c>
      <c r="M31" s="4">
        <v>15</v>
      </c>
      <c r="P31" s="7">
        <v>0</v>
      </c>
      <c r="U31" s="11" t="str">
        <f t="shared" si="0"/>
        <v/>
      </c>
      <c r="V31" s="13">
        <f t="shared" si="1"/>
        <v>15</v>
      </c>
      <c r="W31" s="24">
        <f t="shared" si="2"/>
        <v>0</v>
      </c>
      <c r="Y31" s="11">
        <f>SUM(K31,N31,Q31)</f>
        <v>4</v>
      </c>
    </row>
    <row r="32" spans="1:57" ht="15.75" x14ac:dyDescent="0.25">
      <c r="A32" s="11" t="s">
        <v>703</v>
      </c>
      <c r="B32" s="11" t="s">
        <v>973</v>
      </c>
      <c r="K32" s="14">
        <v>2</v>
      </c>
      <c r="L32" s="3" t="s">
        <v>164</v>
      </c>
      <c r="M32" s="4">
        <v>24</v>
      </c>
      <c r="N32" s="5">
        <v>2</v>
      </c>
      <c r="O32" s="6" t="s">
        <v>164</v>
      </c>
      <c r="P32" s="7">
        <v>24</v>
      </c>
      <c r="Q32" s="8">
        <v>1</v>
      </c>
      <c r="R32" s="9" t="s">
        <v>164</v>
      </c>
      <c r="S32" s="10">
        <v>25</v>
      </c>
      <c r="U32" s="11" t="str">
        <f t="shared" si="0"/>
        <v/>
      </c>
      <c r="V32" s="13">
        <f t="shared" si="1"/>
        <v>73</v>
      </c>
      <c r="W32" s="24">
        <f t="shared" si="2"/>
        <v>3</v>
      </c>
      <c r="Y32" s="11">
        <f>SUM(K32,N32,Q32)</f>
        <v>5</v>
      </c>
    </row>
    <row r="33" spans="1:57" s="25" customFormat="1" ht="15.75" x14ac:dyDescent="0.25">
      <c r="L33" s="26"/>
      <c r="M33" s="27"/>
      <c r="O33" s="26"/>
      <c r="P33" s="27"/>
      <c r="R33" s="26"/>
      <c r="S33" s="27"/>
      <c r="V33" s="28"/>
      <c r="W33" s="29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</row>
    <row r="34" spans="1:57" ht="15.75" x14ac:dyDescent="0.25">
      <c r="A34" s="11" t="s">
        <v>704</v>
      </c>
      <c r="B34" s="11" t="s">
        <v>996</v>
      </c>
      <c r="D34" s="11" t="s">
        <v>997</v>
      </c>
      <c r="F34" s="11" t="s">
        <v>998</v>
      </c>
      <c r="J34" s="11" t="s">
        <v>1521</v>
      </c>
      <c r="K34" s="14">
        <v>3</v>
      </c>
      <c r="L34" s="3" t="s">
        <v>164</v>
      </c>
      <c r="M34" s="4">
        <v>22</v>
      </c>
      <c r="N34" s="5">
        <v>1</v>
      </c>
      <c r="O34" s="6" t="s">
        <v>164</v>
      </c>
      <c r="P34" s="7">
        <v>25</v>
      </c>
      <c r="Q34" s="8">
        <v>2</v>
      </c>
      <c r="R34" s="9" t="s">
        <v>164</v>
      </c>
      <c r="S34" s="10">
        <v>24</v>
      </c>
      <c r="U34" s="11" t="str">
        <f t="shared" si="0"/>
        <v/>
      </c>
      <c r="V34" s="13">
        <f t="shared" si="1"/>
        <v>71</v>
      </c>
      <c r="W34" s="24">
        <f t="shared" si="2"/>
        <v>3</v>
      </c>
      <c r="Y34" s="11">
        <f>SUM(K34,N34,Q34)</f>
        <v>6</v>
      </c>
      <c r="AC34" s="11">
        <f>SUM(V34,V36,V35,V37,-AF34)</f>
        <v>127</v>
      </c>
      <c r="AF34" s="11">
        <f>MIN(V34:V37)</f>
        <v>0</v>
      </c>
    </row>
    <row r="35" spans="1:57" ht="15.75" x14ac:dyDescent="0.25">
      <c r="A35" s="11" t="s">
        <v>705</v>
      </c>
      <c r="B35" s="11" t="s">
        <v>822</v>
      </c>
      <c r="K35" s="14">
        <v>4</v>
      </c>
      <c r="L35" s="3" t="s">
        <v>164</v>
      </c>
      <c r="M35" s="4">
        <v>21</v>
      </c>
      <c r="N35" s="5">
        <v>4</v>
      </c>
      <c r="O35" s="6" t="s">
        <v>152</v>
      </c>
      <c r="P35" s="7">
        <v>20</v>
      </c>
      <c r="Q35" s="8">
        <v>3</v>
      </c>
      <c r="R35" s="9" t="s">
        <v>152</v>
      </c>
      <c r="S35" s="10">
        <v>15</v>
      </c>
      <c r="U35" s="11" t="str">
        <f t="shared" si="0"/>
        <v/>
      </c>
      <c r="V35" s="13">
        <f t="shared" si="1"/>
        <v>56</v>
      </c>
      <c r="W35" s="24">
        <f t="shared" si="2"/>
        <v>1</v>
      </c>
      <c r="Y35" s="11">
        <f>SUM(K35,N35,Q35)</f>
        <v>11</v>
      </c>
    </row>
    <row r="36" spans="1:57" ht="15.75" x14ac:dyDescent="0.25">
      <c r="A36" s="11" t="s">
        <v>706</v>
      </c>
      <c r="U36" s="11" t="str">
        <f t="shared" si="0"/>
        <v/>
      </c>
      <c r="V36" s="13">
        <f t="shared" si="1"/>
        <v>0</v>
      </c>
      <c r="W36" s="24">
        <f t="shared" si="2"/>
        <v>0</v>
      </c>
      <c r="Y36" s="11">
        <f>SUM(K36,N36,Q36)</f>
        <v>0</v>
      </c>
    </row>
    <row r="37" spans="1:57" ht="15.75" x14ac:dyDescent="0.25">
      <c r="A37" s="11" t="s">
        <v>707</v>
      </c>
      <c r="U37" s="11" t="str">
        <f t="shared" si="0"/>
        <v/>
      </c>
      <c r="V37" s="13">
        <f t="shared" si="1"/>
        <v>0</v>
      </c>
      <c r="W37" s="24">
        <f t="shared" si="2"/>
        <v>0</v>
      </c>
      <c r="Y37" s="11">
        <f>SUM(K37,N37,Q37)</f>
        <v>0</v>
      </c>
    </row>
    <row r="38" spans="1:57" s="25" customFormat="1" ht="15.75" x14ac:dyDescent="0.25">
      <c r="L38" s="26"/>
      <c r="M38" s="27"/>
      <c r="O38" s="26"/>
      <c r="P38" s="27"/>
      <c r="R38" s="26"/>
      <c r="S38" s="27"/>
      <c r="V38" s="28"/>
      <c r="W38" s="29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</row>
    <row r="39" spans="1:57" ht="15.75" x14ac:dyDescent="0.25">
      <c r="A39" s="11" t="s">
        <v>708</v>
      </c>
      <c r="B39" s="11" t="s">
        <v>1020</v>
      </c>
      <c r="D39" s="11" t="s">
        <v>1021</v>
      </c>
      <c r="J39" s="11" t="s">
        <v>1022</v>
      </c>
      <c r="K39" s="14">
        <v>4</v>
      </c>
      <c r="L39" s="3" t="s">
        <v>164</v>
      </c>
      <c r="M39" s="4">
        <v>21</v>
      </c>
      <c r="N39" s="5">
        <v>3</v>
      </c>
      <c r="O39" s="6" t="s">
        <v>164</v>
      </c>
      <c r="P39" s="7">
        <v>21</v>
      </c>
      <c r="Q39" s="8">
        <v>4</v>
      </c>
      <c r="R39" s="9" t="s">
        <v>164</v>
      </c>
      <c r="S39" s="10">
        <v>21</v>
      </c>
      <c r="U39" s="11" t="str">
        <f t="shared" si="0"/>
        <v/>
      </c>
      <c r="V39" s="13">
        <f t="shared" si="1"/>
        <v>63</v>
      </c>
      <c r="W39" s="24">
        <f t="shared" si="2"/>
        <v>3</v>
      </c>
      <c r="Y39" s="11">
        <f>SUM(K39,N39,Q39)</f>
        <v>11</v>
      </c>
      <c r="AC39" s="11">
        <f>SUM(V39,V41,V40,V42,-AF39)</f>
        <v>198</v>
      </c>
      <c r="AF39" s="11">
        <f>MIN(V39:V42)</f>
        <v>46</v>
      </c>
    </row>
    <row r="40" spans="1:57" ht="15.75" x14ac:dyDescent="0.25">
      <c r="A40" s="11" t="s">
        <v>709</v>
      </c>
      <c r="B40" s="11" t="s">
        <v>1026</v>
      </c>
      <c r="J40" s="11" t="s">
        <v>1023</v>
      </c>
      <c r="K40" s="14">
        <v>2</v>
      </c>
      <c r="L40" s="3" t="s">
        <v>164</v>
      </c>
      <c r="M40" s="4">
        <v>25</v>
      </c>
      <c r="N40" s="5">
        <v>3</v>
      </c>
      <c r="O40" s="6" t="s">
        <v>164</v>
      </c>
      <c r="P40" s="7">
        <v>22</v>
      </c>
      <c r="Q40" s="8">
        <v>4</v>
      </c>
      <c r="R40" s="9" t="s">
        <v>152</v>
      </c>
      <c r="S40" s="10">
        <v>17</v>
      </c>
      <c r="U40" s="11" t="str">
        <f t="shared" si="0"/>
        <v/>
      </c>
      <c r="V40" s="13">
        <f t="shared" si="1"/>
        <v>64</v>
      </c>
      <c r="W40" s="24">
        <f t="shared" si="2"/>
        <v>2</v>
      </c>
      <c r="Y40" s="11">
        <f>SUM(K40,N40,Q40)</f>
        <v>9</v>
      </c>
    </row>
    <row r="41" spans="1:57" ht="15.75" x14ac:dyDescent="0.25">
      <c r="A41" s="11" t="s">
        <v>710</v>
      </c>
      <c r="B41" s="11" t="s">
        <v>1027</v>
      </c>
      <c r="J41" s="11" t="s">
        <v>1024</v>
      </c>
      <c r="K41" s="14">
        <v>4</v>
      </c>
      <c r="L41" s="3" t="s">
        <v>152</v>
      </c>
      <c r="M41" s="4">
        <v>17</v>
      </c>
      <c r="N41" s="5">
        <v>4</v>
      </c>
      <c r="O41" s="6" t="s">
        <v>152</v>
      </c>
      <c r="P41" s="7">
        <v>15</v>
      </c>
      <c r="Q41" s="8">
        <v>4</v>
      </c>
      <c r="R41" s="9" t="s">
        <v>154</v>
      </c>
      <c r="S41" s="10">
        <v>14</v>
      </c>
      <c r="U41" s="11" t="str">
        <f t="shared" si="0"/>
        <v/>
      </c>
      <c r="V41" s="13">
        <f t="shared" si="1"/>
        <v>46</v>
      </c>
      <c r="W41" s="24">
        <f t="shared" si="2"/>
        <v>0</v>
      </c>
      <c r="Y41" s="11">
        <f>SUM(K41,N41,Q41)</f>
        <v>12</v>
      </c>
    </row>
    <row r="42" spans="1:57" ht="15.75" x14ac:dyDescent="0.25">
      <c r="A42" s="11" t="s">
        <v>711</v>
      </c>
      <c r="B42" s="11" t="s">
        <v>1441</v>
      </c>
      <c r="J42" s="11" t="s">
        <v>1025</v>
      </c>
      <c r="K42" s="14">
        <v>2</v>
      </c>
      <c r="L42" s="3" t="s">
        <v>164</v>
      </c>
      <c r="M42" s="4">
        <v>23</v>
      </c>
      <c r="N42" s="5">
        <v>2</v>
      </c>
      <c r="O42" s="6" t="s">
        <v>164</v>
      </c>
      <c r="P42" s="7">
        <v>24</v>
      </c>
      <c r="Q42" s="8">
        <v>4</v>
      </c>
      <c r="R42" s="9" t="s">
        <v>164</v>
      </c>
      <c r="S42" s="10">
        <v>24</v>
      </c>
      <c r="U42" s="11" t="str">
        <f t="shared" si="0"/>
        <v/>
      </c>
      <c r="V42" s="13">
        <f t="shared" si="1"/>
        <v>71</v>
      </c>
      <c r="W42" s="24">
        <f t="shared" si="2"/>
        <v>3</v>
      </c>
      <c r="Y42" s="11">
        <f>SUM(K42,N42,Q42)</f>
        <v>8</v>
      </c>
    </row>
    <row r="43" spans="1:57" s="25" customFormat="1" ht="15.75" x14ac:dyDescent="0.25">
      <c r="L43" s="26"/>
      <c r="M43" s="27"/>
      <c r="O43" s="26"/>
      <c r="P43" s="27"/>
      <c r="R43" s="26"/>
      <c r="S43" s="27"/>
      <c r="V43" s="28"/>
      <c r="W43" s="29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</row>
    <row r="44" spans="1:57" ht="15.75" x14ac:dyDescent="0.25">
      <c r="A44" s="11" t="s">
        <v>712</v>
      </c>
      <c r="B44" s="11" t="s">
        <v>1056</v>
      </c>
      <c r="J44" s="11" t="s">
        <v>1065</v>
      </c>
      <c r="K44" s="14">
        <v>4</v>
      </c>
      <c r="L44" s="3" t="s">
        <v>152</v>
      </c>
      <c r="M44" s="4">
        <v>20</v>
      </c>
      <c r="N44" s="5">
        <v>3</v>
      </c>
      <c r="O44" s="6" t="s">
        <v>164</v>
      </c>
      <c r="P44" s="7">
        <v>23</v>
      </c>
      <c r="Q44" s="8">
        <v>4</v>
      </c>
      <c r="R44" s="9" t="s">
        <v>164</v>
      </c>
      <c r="S44" s="10">
        <v>22</v>
      </c>
      <c r="U44" s="11" t="str">
        <f t="shared" si="0"/>
        <v/>
      </c>
      <c r="V44" s="13">
        <f t="shared" si="1"/>
        <v>65</v>
      </c>
      <c r="W44" s="24">
        <f t="shared" si="2"/>
        <v>2</v>
      </c>
      <c r="Y44" s="11">
        <f>SUM(K44,N44,Q44)</f>
        <v>11</v>
      </c>
      <c r="AC44" s="11">
        <f>SUM(V44,V46,V45,V47,-AF44)</f>
        <v>192</v>
      </c>
      <c r="AF44" s="11">
        <f>MIN(V44:V47)</f>
        <v>59</v>
      </c>
    </row>
    <row r="45" spans="1:57" ht="15.75" x14ac:dyDescent="0.25">
      <c r="A45" s="11" t="s">
        <v>713</v>
      </c>
      <c r="B45" s="11" t="s">
        <v>1057</v>
      </c>
      <c r="J45" s="11" t="s">
        <v>1025</v>
      </c>
      <c r="K45" s="14">
        <v>4</v>
      </c>
      <c r="L45" s="3" t="s">
        <v>152</v>
      </c>
      <c r="M45" s="4">
        <v>17</v>
      </c>
      <c r="N45" s="5">
        <v>2</v>
      </c>
      <c r="O45" s="6" t="s">
        <v>164</v>
      </c>
      <c r="P45" s="7">
        <v>24</v>
      </c>
      <c r="Q45" s="8">
        <v>3</v>
      </c>
      <c r="R45" s="9" t="s">
        <v>164</v>
      </c>
      <c r="S45" s="10">
        <v>20</v>
      </c>
      <c r="U45" s="11" t="str">
        <f t="shared" si="0"/>
        <v/>
      </c>
      <c r="V45" s="13">
        <f t="shared" si="1"/>
        <v>61</v>
      </c>
      <c r="W45" s="24">
        <f t="shared" si="2"/>
        <v>2</v>
      </c>
      <c r="Y45" s="11">
        <f>SUM(K45,N45,Q45)</f>
        <v>9</v>
      </c>
    </row>
    <row r="46" spans="1:57" ht="15.75" x14ac:dyDescent="0.25">
      <c r="A46" s="11" t="s">
        <v>714</v>
      </c>
      <c r="B46" s="11" t="s">
        <v>1066</v>
      </c>
      <c r="D46" s="11" t="s">
        <v>1060</v>
      </c>
      <c r="J46" s="11" t="s">
        <v>1067</v>
      </c>
      <c r="K46" s="14">
        <v>4</v>
      </c>
      <c r="L46" s="3" t="s">
        <v>164</v>
      </c>
      <c r="M46" s="4">
        <v>24</v>
      </c>
      <c r="N46" s="5">
        <v>3</v>
      </c>
      <c r="O46" s="6" t="s">
        <v>164</v>
      </c>
      <c r="P46" s="7">
        <v>20</v>
      </c>
      <c r="Q46" s="8">
        <v>4</v>
      </c>
      <c r="R46" s="9" t="s">
        <v>164</v>
      </c>
      <c r="S46" s="10">
        <v>22</v>
      </c>
      <c r="U46" s="11" t="str">
        <f t="shared" si="0"/>
        <v/>
      </c>
      <c r="V46" s="13">
        <f t="shared" si="1"/>
        <v>66</v>
      </c>
      <c r="W46" s="24">
        <f t="shared" si="2"/>
        <v>3</v>
      </c>
      <c r="Y46" s="11">
        <f>SUM(K46,N46,Q46)</f>
        <v>11</v>
      </c>
    </row>
    <row r="47" spans="1:57" ht="15.75" x14ac:dyDescent="0.25">
      <c r="A47" s="11" t="s">
        <v>715</v>
      </c>
      <c r="B47" s="11" t="s">
        <v>1047</v>
      </c>
      <c r="J47" s="11" t="s">
        <v>1068</v>
      </c>
      <c r="K47" s="14">
        <v>4</v>
      </c>
      <c r="L47" s="3" t="s">
        <v>152</v>
      </c>
      <c r="M47" s="4">
        <v>17</v>
      </c>
      <c r="N47" s="5">
        <v>4</v>
      </c>
      <c r="O47" s="6" t="s">
        <v>152</v>
      </c>
      <c r="P47" s="7">
        <v>20</v>
      </c>
      <c r="Q47" s="8">
        <v>4</v>
      </c>
      <c r="R47" s="9" t="s">
        <v>164</v>
      </c>
      <c r="S47" s="10">
        <v>22</v>
      </c>
      <c r="U47" s="11" t="str">
        <f t="shared" si="0"/>
        <v/>
      </c>
      <c r="V47" s="13">
        <f t="shared" si="1"/>
        <v>59</v>
      </c>
      <c r="W47" s="24">
        <f t="shared" si="2"/>
        <v>1</v>
      </c>
      <c r="Y47" s="11">
        <f>SUM(K47,N47,Q47)</f>
        <v>12</v>
      </c>
    </row>
    <row r="48" spans="1:57" s="25" customFormat="1" ht="15.75" x14ac:dyDescent="0.25">
      <c r="L48" s="26"/>
      <c r="M48" s="27"/>
      <c r="O48" s="26"/>
      <c r="P48" s="27"/>
      <c r="R48" s="26"/>
      <c r="S48" s="27"/>
      <c r="V48" s="28"/>
      <c r="W48" s="29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</row>
    <row r="49" spans="1:57" ht="15.75" x14ac:dyDescent="0.25">
      <c r="A49" s="11" t="s">
        <v>716</v>
      </c>
      <c r="B49" s="11" t="s">
        <v>1111</v>
      </c>
      <c r="J49" s="11" t="s">
        <v>1073</v>
      </c>
      <c r="K49" s="14">
        <v>1</v>
      </c>
      <c r="L49" s="3" t="s">
        <v>164</v>
      </c>
      <c r="M49" s="4">
        <v>25</v>
      </c>
      <c r="N49" s="5">
        <v>2</v>
      </c>
      <c r="O49" s="6" t="s">
        <v>164</v>
      </c>
      <c r="P49" s="7">
        <v>20</v>
      </c>
      <c r="Q49" s="8">
        <v>2</v>
      </c>
      <c r="R49" s="9" t="s">
        <v>164</v>
      </c>
      <c r="S49" s="10">
        <v>24</v>
      </c>
      <c r="U49" s="11" t="str">
        <f t="shared" si="0"/>
        <v/>
      </c>
      <c r="V49" s="13">
        <f t="shared" si="1"/>
        <v>69</v>
      </c>
      <c r="W49" s="24">
        <f t="shared" si="2"/>
        <v>3</v>
      </c>
      <c r="Y49" s="11">
        <f>SUM(K49,N49,Q49)</f>
        <v>5</v>
      </c>
      <c r="AC49" s="11">
        <f>SUM(V49,V51,V50,V52,-AF49)</f>
        <v>203</v>
      </c>
      <c r="AF49" s="11">
        <f>MIN(V49:V52)</f>
        <v>65</v>
      </c>
    </row>
    <row r="50" spans="1:57" ht="15.75" x14ac:dyDescent="0.25">
      <c r="A50" s="11" t="s">
        <v>717</v>
      </c>
      <c r="B50" s="11" t="s">
        <v>1112</v>
      </c>
      <c r="D50" s="11" t="s">
        <v>1113</v>
      </c>
      <c r="J50" s="11" t="s">
        <v>1074</v>
      </c>
      <c r="K50" s="14">
        <v>2</v>
      </c>
      <c r="L50" s="3" t="s">
        <v>164</v>
      </c>
      <c r="M50" s="4">
        <v>20</v>
      </c>
      <c r="N50" s="5">
        <v>4</v>
      </c>
      <c r="O50" s="6" t="s">
        <v>164</v>
      </c>
      <c r="P50" s="7">
        <v>25</v>
      </c>
      <c r="Q50" s="8">
        <v>4</v>
      </c>
      <c r="R50" s="9" t="s">
        <v>164</v>
      </c>
      <c r="S50" s="10">
        <v>20</v>
      </c>
      <c r="U50" s="11" t="str">
        <f t="shared" si="0"/>
        <v/>
      </c>
      <c r="V50" s="13">
        <f t="shared" si="1"/>
        <v>65</v>
      </c>
      <c r="W50" s="24">
        <f t="shared" si="2"/>
        <v>3</v>
      </c>
      <c r="Y50" s="11">
        <f>SUM(K50,N50,Q50)</f>
        <v>10</v>
      </c>
    </row>
    <row r="51" spans="1:57" ht="15.75" x14ac:dyDescent="0.25">
      <c r="A51" s="11" t="s">
        <v>718</v>
      </c>
      <c r="B51" s="11" t="s">
        <v>1070</v>
      </c>
      <c r="J51" s="11" t="s">
        <v>1115</v>
      </c>
      <c r="K51" s="14">
        <v>4</v>
      </c>
      <c r="L51" s="3" t="s">
        <v>164</v>
      </c>
      <c r="M51" s="4">
        <v>22</v>
      </c>
      <c r="N51" s="5">
        <v>4</v>
      </c>
      <c r="O51" s="6" t="s">
        <v>152</v>
      </c>
      <c r="P51" s="7">
        <v>20</v>
      </c>
      <c r="Q51" s="8">
        <v>3</v>
      </c>
      <c r="R51" s="9" t="s">
        <v>164</v>
      </c>
      <c r="S51" s="10">
        <v>23</v>
      </c>
      <c r="U51" s="11" t="str">
        <f t="shared" si="0"/>
        <v/>
      </c>
      <c r="V51" s="13">
        <f t="shared" si="1"/>
        <v>65</v>
      </c>
      <c r="W51" s="24">
        <f t="shared" si="2"/>
        <v>2</v>
      </c>
      <c r="Y51" s="11">
        <f>SUM(K51,N51,Q51)</f>
        <v>11</v>
      </c>
    </row>
    <row r="52" spans="1:57" ht="15.75" x14ac:dyDescent="0.25">
      <c r="A52" s="11" t="s">
        <v>719</v>
      </c>
      <c r="B52" s="11" t="s">
        <v>1114</v>
      </c>
      <c r="D52" s="11" t="s">
        <v>1084</v>
      </c>
      <c r="J52" s="11" t="s">
        <v>1116</v>
      </c>
      <c r="K52" s="14">
        <v>1</v>
      </c>
      <c r="L52" s="3" t="s">
        <v>164</v>
      </c>
      <c r="M52" s="4">
        <v>25</v>
      </c>
      <c r="N52" s="5">
        <v>3</v>
      </c>
      <c r="O52" s="6" t="s">
        <v>164</v>
      </c>
      <c r="P52" s="7">
        <v>20</v>
      </c>
      <c r="Q52" s="8">
        <v>2</v>
      </c>
      <c r="R52" s="9" t="s">
        <v>164</v>
      </c>
      <c r="S52" s="10">
        <v>24</v>
      </c>
      <c r="U52" s="11" t="str">
        <f t="shared" si="0"/>
        <v/>
      </c>
      <c r="V52" s="13">
        <f t="shared" si="1"/>
        <v>69</v>
      </c>
      <c r="W52" s="24">
        <f t="shared" si="2"/>
        <v>3</v>
      </c>
      <c r="Y52" s="11">
        <f>SUM(K52,N52,Q52)</f>
        <v>6</v>
      </c>
    </row>
    <row r="53" spans="1:57" s="25" customFormat="1" ht="15.75" x14ac:dyDescent="0.25">
      <c r="L53" s="26"/>
      <c r="M53" s="27"/>
      <c r="O53" s="26"/>
      <c r="P53" s="27"/>
      <c r="R53" s="26"/>
      <c r="S53" s="27"/>
      <c r="V53" s="28"/>
      <c r="W53" s="29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</row>
    <row r="54" spans="1:57" ht="15.75" x14ac:dyDescent="0.25">
      <c r="A54" s="11" t="s">
        <v>720</v>
      </c>
      <c r="B54" s="11" t="s">
        <v>1199</v>
      </c>
      <c r="J54" s="11" t="s">
        <v>1264</v>
      </c>
      <c r="K54" s="14">
        <v>3</v>
      </c>
      <c r="L54" s="3" t="s">
        <v>164</v>
      </c>
      <c r="M54" s="4">
        <v>24</v>
      </c>
      <c r="N54" s="5">
        <v>4</v>
      </c>
      <c r="O54" s="6" t="s">
        <v>164</v>
      </c>
      <c r="P54" s="7">
        <v>25</v>
      </c>
      <c r="Q54" s="8">
        <v>1</v>
      </c>
      <c r="R54" s="9" t="s">
        <v>164</v>
      </c>
      <c r="S54" s="10">
        <v>25</v>
      </c>
      <c r="U54" s="11" t="str">
        <f t="shared" si="0"/>
        <v/>
      </c>
      <c r="V54" s="13">
        <f t="shared" si="1"/>
        <v>74</v>
      </c>
      <c r="W54" s="24">
        <f t="shared" si="2"/>
        <v>3</v>
      </c>
      <c r="Y54" s="11">
        <f>SUM(K54,N54,Q54)</f>
        <v>8</v>
      </c>
      <c r="AC54" s="11">
        <f>SUM(V54,V56,V55,V57,-AF54)</f>
        <v>220</v>
      </c>
      <c r="AF54" s="11">
        <f>MIN(V54:V57)</f>
        <v>70</v>
      </c>
    </row>
    <row r="55" spans="1:57" ht="15.75" x14ac:dyDescent="0.25">
      <c r="A55" s="11" t="s">
        <v>721</v>
      </c>
      <c r="B55" s="11" t="s">
        <v>1172</v>
      </c>
      <c r="J55" s="11" t="s">
        <v>1266</v>
      </c>
      <c r="K55" s="14">
        <v>1</v>
      </c>
      <c r="L55" s="3" t="s">
        <v>164</v>
      </c>
      <c r="M55" s="4">
        <v>23</v>
      </c>
      <c r="N55" s="5">
        <v>1</v>
      </c>
      <c r="O55" s="6" t="s">
        <v>164</v>
      </c>
      <c r="P55" s="7">
        <v>25</v>
      </c>
      <c r="Q55" s="8">
        <v>1</v>
      </c>
      <c r="R55" s="9" t="s">
        <v>164</v>
      </c>
      <c r="S55" s="10">
        <v>24</v>
      </c>
      <c r="U55" s="11" t="str">
        <f t="shared" si="0"/>
        <v/>
      </c>
      <c r="V55" s="13">
        <f t="shared" si="1"/>
        <v>72</v>
      </c>
      <c r="W55" s="24">
        <f t="shared" si="2"/>
        <v>3</v>
      </c>
      <c r="Y55" s="11">
        <f>SUM(K55,N55,Q55)</f>
        <v>3</v>
      </c>
    </row>
    <row r="56" spans="1:57" ht="15.75" x14ac:dyDescent="0.25">
      <c r="A56" s="11" t="s">
        <v>722</v>
      </c>
      <c r="B56" s="11" t="s">
        <v>1146</v>
      </c>
      <c r="D56" s="11" t="s">
        <v>1173</v>
      </c>
      <c r="J56" s="11" t="s">
        <v>1267</v>
      </c>
      <c r="K56" s="14">
        <v>3</v>
      </c>
      <c r="L56" s="3" t="s">
        <v>164</v>
      </c>
      <c r="M56" s="4">
        <v>24</v>
      </c>
      <c r="N56" s="5">
        <v>4</v>
      </c>
      <c r="O56" s="6" t="s">
        <v>164</v>
      </c>
      <c r="P56" s="7">
        <v>23</v>
      </c>
      <c r="Q56" s="8">
        <v>4</v>
      </c>
      <c r="R56" s="9" t="s">
        <v>164</v>
      </c>
      <c r="S56" s="10">
        <v>23</v>
      </c>
      <c r="U56" s="11" t="str">
        <f t="shared" si="0"/>
        <v/>
      </c>
      <c r="V56" s="13">
        <f t="shared" si="1"/>
        <v>70</v>
      </c>
      <c r="W56" s="24">
        <f t="shared" si="2"/>
        <v>3</v>
      </c>
      <c r="Y56" s="11">
        <f>SUM(K56,N56,Q56)</f>
        <v>11</v>
      </c>
    </row>
    <row r="57" spans="1:57" ht="15.75" x14ac:dyDescent="0.25">
      <c r="A57" s="11" t="s">
        <v>723</v>
      </c>
      <c r="B57" s="11" t="s">
        <v>1265</v>
      </c>
      <c r="D57" s="11" t="s">
        <v>1240</v>
      </c>
      <c r="F57" s="11" t="s">
        <v>1246</v>
      </c>
      <c r="J57" s="11" t="s">
        <v>1268</v>
      </c>
      <c r="K57" s="14">
        <v>1</v>
      </c>
      <c r="L57" s="3" t="s">
        <v>164</v>
      </c>
      <c r="M57" s="4">
        <v>24</v>
      </c>
      <c r="N57" s="5">
        <v>1</v>
      </c>
      <c r="O57" s="6" t="s">
        <v>164</v>
      </c>
      <c r="P57" s="7">
        <v>25</v>
      </c>
      <c r="Q57" s="8">
        <v>1</v>
      </c>
      <c r="R57" s="9" t="s">
        <v>164</v>
      </c>
      <c r="S57" s="10">
        <v>25</v>
      </c>
      <c r="U57" s="11" t="str">
        <f t="shared" si="0"/>
        <v/>
      </c>
      <c r="V57" s="13">
        <f t="shared" si="1"/>
        <v>74</v>
      </c>
      <c r="W57" s="24">
        <f t="shared" si="2"/>
        <v>3</v>
      </c>
      <c r="Y57" s="11">
        <f>SUM(K57,N57,Q57)</f>
        <v>3</v>
      </c>
    </row>
    <row r="58" spans="1:57" s="25" customFormat="1" ht="15.75" x14ac:dyDescent="0.25">
      <c r="L58" s="26"/>
      <c r="M58" s="27"/>
      <c r="O58" s="26"/>
      <c r="P58" s="27"/>
      <c r="R58" s="26"/>
      <c r="S58" s="27"/>
      <c r="V58" s="28"/>
      <c r="W58" s="29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</row>
    <row r="59" spans="1:57" ht="15.75" x14ac:dyDescent="0.25">
      <c r="A59" s="11" t="s">
        <v>724</v>
      </c>
      <c r="B59" s="11" t="s">
        <v>1151</v>
      </c>
      <c r="J59" s="11" t="s">
        <v>1269</v>
      </c>
      <c r="K59" s="14">
        <v>4</v>
      </c>
      <c r="L59" s="3" t="s">
        <v>164</v>
      </c>
      <c r="M59" s="4">
        <v>21</v>
      </c>
      <c r="N59" s="5">
        <v>4</v>
      </c>
      <c r="O59" s="6" t="s">
        <v>164</v>
      </c>
      <c r="P59" s="7">
        <v>20</v>
      </c>
      <c r="Q59" s="8">
        <v>1</v>
      </c>
      <c r="R59" s="9" t="s">
        <v>164</v>
      </c>
      <c r="S59" s="10">
        <v>22</v>
      </c>
      <c r="U59" s="11" t="str">
        <f t="shared" si="0"/>
        <v/>
      </c>
      <c r="V59" s="13">
        <f t="shared" si="1"/>
        <v>63</v>
      </c>
      <c r="W59" s="24">
        <f t="shared" si="2"/>
        <v>3</v>
      </c>
      <c r="Y59" s="11">
        <f>SUM(K59,N59,Q59)</f>
        <v>9</v>
      </c>
      <c r="AC59" s="11">
        <f>SUM(V59,V61,V60,V62,-AF59)</f>
        <v>127</v>
      </c>
      <c r="AF59" s="11">
        <f>MIN(V59:V62)</f>
        <v>0</v>
      </c>
    </row>
    <row r="60" spans="1:57" ht="15.75" x14ac:dyDescent="0.25">
      <c r="A60" s="11" t="s">
        <v>725</v>
      </c>
      <c r="B60" s="11" t="s">
        <v>1178</v>
      </c>
      <c r="D60" s="11" t="s">
        <v>1130</v>
      </c>
      <c r="J60" s="11" t="s">
        <v>1270</v>
      </c>
      <c r="K60" s="14">
        <v>4</v>
      </c>
      <c r="L60" s="3" t="s">
        <v>152</v>
      </c>
      <c r="M60" s="4">
        <v>19</v>
      </c>
      <c r="N60" s="5">
        <v>4</v>
      </c>
      <c r="O60" s="6" t="s">
        <v>164</v>
      </c>
      <c r="P60" s="7">
        <v>21</v>
      </c>
      <c r="Q60" s="8">
        <v>4</v>
      </c>
      <c r="R60" s="9" t="s">
        <v>164</v>
      </c>
      <c r="S60" s="10">
        <v>24</v>
      </c>
      <c r="U60" s="11" t="str">
        <f t="shared" si="0"/>
        <v/>
      </c>
      <c r="V60" s="13">
        <f t="shared" si="1"/>
        <v>64</v>
      </c>
      <c r="W60" s="24">
        <f t="shared" si="2"/>
        <v>2</v>
      </c>
      <c r="Y60" s="11">
        <f>SUM(K60,N60,Q60)</f>
        <v>12</v>
      </c>
    </row>
    <row r="61" spans="1:57" ht="15.75" x14ac:dyDescent="0.25">
      <c r="A61" s="11" t="s">
        <v>726</v>
      </c>
      <c r="U61" s="11" t="str">
        <f t="shared" si="0"/>
        <v/>
      </c>
      <c r="V61" s="13">
        <f t="shared" si="1"/>
        <v>0</v>
      </c>
      <c r="W61" s="24">
        <f t="shared" si="2"/>
        <v>0</v>
      </c>
      <c r="Y61" s="11">
        <f>SUM(K61,N61,Q61)</f>
        <v>0</v>
      </c>
    </row>
    <row r="62" spans="1:57" ht="15.75" x14ac:dyDescent="0.25">
      <c r="A62" s="11" t="s">
        <v>727</v>
      </c>
      <c r="U62" s="11" t="str">
        <f t="shared" si="0"/>
        <v/>
      </c>
      <c r="V62" s="13">
        <f t="shared" si="1"/>
        <v>0</v>
      </c>
      <c r="W62" s="24">
        <f t="shared" si="2"/>
        <v>0</v>
      </c>
      <c r="Y62" s="11">
        <f>SUM(K62,N62,Q62)</f>
        <v>0</v>
      </c>
    </row>
    <row r="63" spans="1:57" s="25" customFormat="1" ht="15.75" x14ac:dyDescent="0.25">
      <c r="L63" s="26"/>
      <c r="M63" s="27"/>
      <c r="O63" s="26"/>
      <c r="P63" s="27"/>
      <c r="R63" s="26"/>
      <c r="S63" s="27"/>
      <c r="V63" s="28"/>
      <c r="W63" s="29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</row>
    <row r="64" spans="1:57" ht="15.75" x14ac:dyDescent="0.25">
      <c r="A64" s="11" t="s">
        <v>728</v>
      </c>
      <c r="B64" s="11" t="s">
        <v>1271</v>
      </c>
      <c r="J64" s="11" t="s">
        <v>1275</v>
      </c>
      <c r="K64" s="14">
        <v>2</v>
      </c>
      <c r="L64" s="3" t="s">
        <v>164</v>
      </c>
      <c r="M64" s="4">
        <v>22</v>
      </c>
      <c r="N64" s="5">
        <v>1</v>
      </c>
      <c r="O64" s="6" t="s">
        <v>164</v>
      </c>
      <c r="P64" s="7">
        <v>25</v>
      </c>
      <c r="Q64" s="8">
        <v>1</v>
      </c>
      <c r="R64" s="9" t="s">
        <v>164</v>
      </c>
      <c r="S64" s="10">
        <v>25</v>
      </c>
      <c r="U64" s="11" t="str">
        <f t="shared" si="0"/>
        <v/>
      </c>
      <c r="V64" s="13">
        <f t="shared" si="1"/>
        <v>72</v>
      </c>
      <c r="W64" s="24">
        <f t="shared" si="2"/>
        <v>3</v>
      </c>
      <c r="Y64" s="11">
        <f>SUM(K64,N64,Q64)</f>
        <v>4</v>
      </c>
      <c r="AC64" s="11">
        <f>SUM(V64,V66,V65,V67,-AF64)</f>
        <v>206</v>
      </c>
      <c r="AF64" s="11">
        <f>MIN(V64:V67)</f>
        <v>58</v>
      </c>
    </row>
    <row r="65" spans="1:57" ht="15.75" x14ac:dyDescent="0.25">
      <c r="A65" s="11" t="s">
        <v>729</v>
      </c>
      <c r="B65" s="11" t="s">
        <v>1272</v>
      </c>
      <c r="D65" s="11" t="s">
        <v>1229</v>
      </c>
      <c r="J65" s="11" t="s">
        <v>1276</v>
      </c>
      <c r="K65" s="14">
        <v>1</v>
      </c>
      <c r="L65" s="3" t="s">
        <v>164</v>
      </c>
      <c r="M65" s="4">
        <v>25</v>
      </c>
      <c r="N65" s="5">
        <v>3</v>
      </c>
      <c r="O65" s="6" t="s">
        <v>164</v>
      </c>
      <c r="P65" s="7">
        <v>25</v>
      </c>
      <c r="Q65" s="8">
        <v>1</v>
      </c>
      <c r="R65" s="9" t="s">
        <v>152</v>
      </c>
      <c r="S65" s="10">
        <v>19</v>
      </c>
      <c r="U65" s="11" t="str">
        <f t="shared" si="0"/>
        <v/>
      </c>
      <c r="V65" s="13">
        <f t="shared" si="1"/>
        <v>69</v>
      </c>
      <c r="W65" s="24">
        <f t="shared" si="2"/>
        <v>2</v>
      </c>
      <c r="Y65" s="11">
        <f>SUM(K65,N65,Q65)</f>
        <v>5</v>
      </c>
    </row>
    <row r="66" spans="1:57" ht="15.75" x14ac:dyDescent="0.25">
      <c r="A66" s="11" t="s">
        <v>730</v>
      </c>
      <c r="B66" s="11" t="s">
        <v>1273</v>
      </c>
      <c r="J66" s="11" t="s">
        <v>1277</v>
      </c>
      <c r="K66" s="14">
        <v>1</v>
      </c>
      <c r="L66" s="3" t="s">
        <v>164</v>
      </c>
      <c r="M66" s="4">
        <v>22</v>
      </c>
      <c r="N66" s="5">
        <v>2</v>
      </c>
      <c r="O66" s="6" t="s">
        <v>164</v>
      </c>
      <c r="P66" s="7">
        <v>23</v>
      </c>
      <c r="Q66" s="8">
        <v>4</v>
      </c>
      <c r="R66" s="9" t="s">
        <v>152</v>
      </c>
      <c r="S66" s="10">
        <v>20</v>
      </c>
      <c r="U66" s="11" t="str">
        <f t="shared" si="0"/>
        <v/>
      </c>
      <c r="V66" s="13">
        <f t="shared" si="1"/>
        <v>65</v>
      </c>
      <c r="W66" s="24">
        <f t="shared" si="2"/>
        <v>2</v>
      </c>
      <c r="Y66" s="11">
        <f>SUM(K66,N66,Q66)</f>
        <v>7</v>
      </c>
    </row>
    <row r="67" spans="1:57" ht="15.75" x14ac:dyDescent="0.25">
      <c r="A67" s="11" t="s">
        <v>731</v>
      </c>
      <c r="B67" s="11" t="s">
        <v>1274</v>
      </c>
      <c r="J67" s="11" t="s">
        <v>1278</v>
      </c>
      <c r="K67" s="14">
        <v>4</v>
      </c>
      <c r="L67" s="3" t="s">
        <v>164</v>
      </c>
      <c r="M67" s="4">
        <v>22</v>
      </c>
      <c r="N67" s="5">
        <v>4</v>
      </c>
      <c r="O67" s="6" t="s">
        <v>152</v>
      </c>
      <c r="P67" s="7">
        <v>19</v>
      </c>
      <c r="Q67" s="8">
        <v>4</v>
      </c>
      <c r="R67" s="9" t="s">
        <v>152</v>
      </c>
      <c r="S67" s="10">
        <v>17</v>
      </c>
      <c r="U67" s="11" t="str">
        <f t="shared" si="0"/>
        <v/>
      </c>
      <c r="V67" s="13">
        <f t="shared" si="1"/>
        <v>58</v>
      </c>
      <c r="W67" s="24">
        <f t="shared" si="2"/>
        <v>1</v>
      </c>
      <c r="Y67" s="11">
        <f>SUM(K67,N67,Q67)</f>
        <v>12</v>
      </c>
    </row>
    <row r="68" spans="1:57" s="25" customFormat="1" ht="15.75" x14ac:dyDescent="0.25">
      <c r="L68" s="26"/>
      <c r="M68" s="27"/>
      <c r="O68" s="26"/>
      <c r="P68" s="27"/>
      <c r="R68" s="26"/>
      <c r="S68" s="27"/>
      <c r="V68" s="28"/>
      <c r="W68" s="29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</row>
    <row r="69" spans="1:57" ht="15.75" x14ac:dyDescent="0.25">
      <c r="A69" s="11" t="s">
        <v>732</v>
      </c>
      <c r="B69" s="11" t="s">
        <v>1236</v>
      </c>
      <c r="D69" s="11" t="s">
        <v>1279</v>
      </c>
      <c r="K69" s="14">
        <v>1</v>
      </c>
      <c r="L69" s="3" t="s">
        <v>164</v>
      </c>
      <c r="M69" s="4">
        <v>21</v>
      </c>
      <c r="N69" s="5">
        <v>4</v>
      </c>
      <c r="O69" s="6" t="s">
        <v>164</v>
      </c>
      <c r="P69" s="7">
        <v>24</v>
      </c>
      <c r="Q69" s="8">
        <v>3</v>
      </c>
      <c r="R69" s="9" t="s">
        <v>164</v>
      </c>
      <c r="S69" s="10">
        <v>21</v>
      </c>
      <c r="U69" s="11" t="str">
        <f t="shared" ref="U69:U132" si="3">IF(T69="1violation",-7*1,IF(T69="2violations",-7*2,IF(T69="3violations",-7*3,IF(T69="",""))))</f>
        <v/>
      </c>
      <c r="V69" s="13">
        <f t="shared" ref="V69:V132" si="4">SUM(M69,P69,S69,U69)</f>
        <v>66</v>
      </c>
      <c r="W69" s="24">
        <f t="shared" ref="W69:W132" si="5">IF(L69="S",1*1)+IF(O69="S",1*1)+IF(R69="S",1*1)</f>
        <v>3</v>
      </c>
      <c r="Y69" s="11">
        <f>SUM(K69,N69,Q69)</f>
        <v>8</v>
      </c>
      <c r="AC69" s="11">
        <f>SUM(V69,V71,V70,V72,-AF69)</f>
        <v>192</v>
      </c>
      <c r="AF69" s="11">
        <f>MIN(V69:V72)</f>
        <v>0</v>
      </c>
    </row>
    <row r="70" spans="1:57" ht="15.75" x14ac:dyDescent="0.25">
      <c r="A70" s="11" t="s">
        <v>733</v>
      </c>
      <c r="B70" s="11" t="s">
        <v>1280</v>
      </c>
      <c r="D70" s="11" t="s">
        <v>1192</v>
      </c>
      <c r="K70" s="14">
        <v>4</v>
      </c>
      <c r="L70" s="3" t="s">
        <v>164</v>
      </c>
      <c r="M70" s="4">
        <v>21</v>
      </c>
      <c r="N70" s="5">
        <v>4</v>
      </c>
      <c r="O70" s="6" t="s">
        <v>152</v>
      </c>
      <c r="P70" s="7">
        <v>17</v>
      </c>
      <c r="Q70" s="8">
        <v>4</v>
      </c>
      <c r="R70" s="9" t="s">
        <v>164</v>
      </c>
      <c r="S70" s="10">
        <v>23</v>
      </c>
      <c r="U70" s="11" t="str">
        <f t="shared" si="3"/>
        <v/>
      </c>
      <c r="V70" s="13">
        <f t="shared" si="4"/>
        <v>61</v>
      </c>
      <c r="W70" s="24">
        <f t="shared" si="5"/>
        <v>2</v>
      </c>
      <c r="Y70" s="11">
        <f>SUM(K70,N70,Q70)</f>
        <v>12</v>
      </c>
    </row>
    <row r="71" spans="1:57" ht="15.75" x14ac:dyDescent="0.25">
      <c r="A71" s="11" t="s">
        <v>734</v>
      </c>
      <c r="B71" s="11" t="s">
        <v>1281</v>
      </c>
      <c r="D71" s="11" t="s">
        <v>1235</v>
      </c>
      <c r="K71" s="14">
        <v>4</v>
      </c>
      <c r="L71" s="3" t="s">
        <v>164</v>
      </c>
      <c r="M71" s="4">
        <v>20</v>
      </c>
      <c r="N71" s="5">
        <v>3</v>
      </c>
      <c r="O71" s="6" t="s">
        <v>164</v>
      </c>
      <c r="P71" s="7">
        <v>23</v>
      </c>
      <c r="Q71" s="8">
        <v>4</v>
      </c>
      <c r="R71" s="9" t="s">
        <v>164</v>
      </c>
      <c r="S71" s="10">
        <v>22</v>
      </c>
      <c r="U71" s="11" t="str">
        <f t="shared" si="3"/>
        <v/>
      </c>
      <c r="V71" s="13">
        <f t="shared" si="4"/>
        <v>65</v>
      </c>
      <c r="W71" s="24">
        <f t="shared" si="5"/>
        <v>3</v>
      </c>
      <c r="Y71" s="11">
        <f>SUM(K71,N71,Q71)</f>
        <v>11</v>
      </c>
    </row>
    <row r="72" spans="1:57" ht="15.75" x14ac:dyDescent="0.25">
      <c r="A72" s="11" t="s">
        <v>735</v>
      </c>
      <c r="U72" s="11" t="str">
        <f t="shared" si="3"/>
        <v/>
      </c>
      <c r="V72" s="13">
        <f t="shared" si="4"/>
        <v>0</v>
      </c>
      <c r="W72" s="24">
        <f t="shared" si="5"/>
        <v>0</v>
      </c>
      <c r="Y72" s="11">
        <f>SUM(K72,N72,Q72)</f>
        <v>0</v>
      </c>
    </row>
    <row r="73" spans="1:57" s="25" customFormat="1" ht="15.75" x14ac:dyDescent="0.25">
      <c r="L73" s="26"/>
      <c r="M73" s="27"/>
      <c r="O73" s="26"/>
      <c r="P73" s="27"/>
      <c r="R73" s="26"/>
      <c r="S73" s="27"/>
      <c r="V73" s="28"/>
      <c r="W73" s="29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</row>
    <row r="74" spans="1:57" ht="15.75" x14ac:dyDescent="0.25">
      <c r="A74" s="11" t="s">
        <v>736</v>
      </c>
      <c r="B74" s="11" t="s">
        <v>1395</v>
      </c>
      <c r="J74" s="11" t="s">
        <v>1264</v>
      </c>
      <c r="K74" s="14">
        <v>2</v>
      </c>
      <c r="L74" s="3" t="s">
        <v>164</v>
      </c>
      <c r="M74" s="4">
        <v>25</v>
      </c>
      <c r="N74" s="5">
        <v>3</v>
      </c>
      <c r="O74" s="6" t="s">
        <v>164</v>
      </c>
      <c r="P74" s="7">
        <v>21</v>
      </c>
      <c r="Q74" s="8">
        <v>1</v>
      </c>
      <c r="R74" s="9" t="s">
        <v>164</v>
      </c>
      <c r="S74" s="10">
        <v>25</v>
      </c>
      <c r="U74" s="11" t="str">
        <f t="shared" si="3"/>
        <v/>
      </c>
      <c r="V74" s="13">
        <f t="shared" si="4"/>
        <v>71</v>
      </c>
      <c r="W74" s="24">
        <f t="shared" si="5"/>
        <v>3</v>
      </c>
      <c r="Y74" s="11">
        <f>SUM(K74,N74,Q74)</f>
        <v>6</v>
      </c>
      <c r="AC74" s="11">
        <f>SUM(V74,V76,V75,V77,-AF74)</f>
        <v>210</v>
      </c>
      <c r="AF74" s="11">
        <f>MIN(V74:V77)</f>
        <v>0</v>
      </c>
    </row>
    <row r="75" spans="1:57" ht="15.75" x14ac:dyDescent="0.25">
      <c r="A75" s="11" t="s">
        <v>737</v>
      </c>
      <c r="B75" s="11" t="s">
        <v>1396</v>
      </c>
      <c r="J75" s="11" t="s">
        <v>1397</v>
      </c>
      <c r="K75" s="14">
        <v>3</v>
      </c>
      <c r="L75" s="3" t="s">
        <v>164</v>
      </c>
      <c r="M75" s="4">
        <v>23</v>
      </c>
      <c r="N75" s="5">
        <v>4</v>
      </c>
      <c r="O75" s="6" t="s">
        <v>152</v>
      </c>
      <c r="P75" s="7">
        <v>18</v>
      </c>
      <c r="Q75" s="8">
        <v>1</v>
      </c>
      <c r="R75" s="9" t="s">
        <v>164</v>
      </c>
      <c r="S75" s="10">
        <v>25</v>
      </c>
      <c r="U75" s="11" t="str">
        <f t="shared" si="3"/>
        <v/>
      </c>
      <c r="V75" s="13">
        <f t="shared" si="4"/>
        <v>66</v>
      </c>
      <c r="W75" s="24">
        <f t="shared" si="5"/>
        <v>2</v>
      </c>
      <c r="Y75" s="11">
        <f>SUM(K75,N75,Q75)</f>
        <v>8</v>
      </c>
    </row>
    <row r="76" spans="1:57" ht="15.75" x14ac:dyDescent="0.25">
      <c r="A76" s="11" t="s">
        <v>738</v>
      </c>
      <c r="B76" s="11" t="s">
        <v>1341</v>
      </c>
      <c r="D76" s="11" t="s">
        <v>1343</v>
      </c>
      <c r="J76" s="11" t="s">
        <v>1337</v>
      </c>
      <c r="K76" s="14">
        <v>1</v>
      </c>
      <c r="L76" s="3" t="s">
        <v>164</v>
      </c>
      <c r="M76" s="4">
        <v>25</v>
      </c>
      <c r="N76" s="5">
        <v>2</v>
      </c>
      <c r="O76" s="6" t="s">
        <v>164</v>
      </c>
      <c r="P76" s="7">
        <v>24</v>
      </c>
      <c r="Q76" s="8">
        <v>4</v>
      </c>
      <c r="R76" s="9" t="s">
        <v>164</v>
      </c>
      <c r="S76" s="10">
        <v>24</v>
      </c>
      <c r="U76" s="11" t="str">
        <f t="shared" si="3"/>
        <v/>
      </c>
      <c r="V76" s="13">
        <f t="shared" si="4"/>
        <v>73</v>
      </c>
      <c r="W76" s="24">
        <f t="shared" si="5"/>
        <v>3</v>
      </c>
      <c r="Y76" s="11">
        <f>SUM(K76,N76,Q76)</f>
        <v>7</v>
      </c>
    </row>
    <row r="77" spans="1:57" ht="15.75" x14ac:dyDescent="0.25">
      <c r="A77" s="11" t="s">
        <v>739</v>
      </c>
      <c r="U77" s="11" t="str">
        <f t="shared" si="3"/>
        <v/>
      </c>
      <c r="V77" s="13">
        <f t="shared" si="4"/>
        <v>0</v>
      </c>
      <c r="W77" s="24">
        <f t="shared" si="5"/>
        <v>0</v>
      </c>
      <c r="Y77" s="11">
        <f>SUM(K77,N77,Q77)</f>
        <v>0</v>
      </c>
    </row>
    <row r="78" spans="1:57" s="25" customFormat="1" ht="15.75" x14ac:dyDescent="0.25">
      <c r="L78" s="26"/>
      <c r="M78" s="27"/>
      <c r="O78" s="26"/>
      <c r="P78" s="27"/>
      <c r="R78" s="26"/>
      <c r="S78" s="27"/>
      <c r="V78" s="28"/>
      <c r="W78" s="29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</row>
    <row r="79" spans="1:57" ht="15.75" x14ac:dyDescent="0.25">
      <c r="A79" s="11" t="s">
        <v>740</v>
      </c>
      <c r="B79" s="11" t="s">
        <v>1391</v>
      </c>
      <c r="J79" s="11" t="s">
        <v>1400</v>
      </c>
      <c r="K79" s="14">
        <v>4</v>
      </c>
      <c r="L79" s="3" t="s">
        <v>152</v>
      </c>
      <c r="M79" s="4">
        <v>20</v>
      </c>
      <c r="N79" s="5">
        <v>4</v>
      </c>
      <c r="O79" s="6" t="s">
        <v>152</v>
      </c>
      <c r="P79" s="7">
        <v>16</v>
      </c>
      <c r="Q79" s="8">
        <v>2</v>
      </c>
      <c r="R79" s="9" t="s">
        <v>152</v>
      </c>
      <c r="S79" s="10">
        <v>18</v>
      </c>
      <c r="U79" s="11" t="str">
        <f t="shared" si="3"/>
        <v/>
      </c>
      <c r="V79" s="13">
        <f t="shared" si="4"/>
        <v>54</v>
      </c>
      <c r="W79" s="24">
        <f t="shared" si="5"/>
        <v>0</v>
      </c>
      <c r="Y79" s="11">
        <f>SUM(K79,N79,Q79)</f>
        <v>10</v>
      </c>
      <c r="AC79" s="11">
        <f>SUM(V79,V81,V80,V82,-AF79)</f>
        <v>194</v>
      </c>
      <c r="AF79" s="11">
        <f>MIN(V79:V82)</f>
        <v>54</v>
      </c>
    </row>
    <row r="80" spans="1:57" ht="15.75" x14ac:dyDescent="0.25">
      <c r="A80" s="11" t="s">
        <v>741</v>
      </c>
      <c r="B80" s="11" t="s">
        <v>1398</v>
      </c>
      <c r="J80" s="11" t="s">
        <v>1402</v>
      </c>
      <c r="K80" s="14">
        <v>4</v>
      </c>
      <c r="L80" s="3" t="s">
        <v>164</v>
      </c>
      <c r="M80" s="4">
        <v>21</v>
      </c>
      <c r="N80" s="5">
        <v>3</v>
      </c>
      <c r="O80" s="6" t="s">
        <v>164</v>
      </c>
      <c r="P80" s="7">
        <v>23</v>
      </c>
      <c r="Q80" s="8">
        <v>4</v>
      </c>
      <c r="R80" s="9" t="s">
        <v>154</v>
      </c>
      <c r="S80" s="10">
        <v>15</v>
      </c>
      <c r="U80" s="11" t="str">
        <f t="shared" si="3"/>
        <v/>
      </c>
      <c r="V80" s="13">
        <f t="shared" si="4"/>
        <v>59</v>
      </c>
      <c r="W80" s="24">
        <f t="shared" si="5"/>
        <v>2</v>
      </c>
      <c r="Y80" s="11">
        <f>SUM(K80,N80,Q80)</f>
        <v>11</v>
      </c>
    </row>
    <row r="81" spans="1:57" ht="15.75" x14ac:dyDescent="0.25">
      <c r="A81" s="11" t="s">
        <v>742</v>
      </c>
      <c r="B81" s="11" t="s">
        <v>1399</v>
      </c>
      <c r="J81" s="11" t="s">
        <v>1401</v>
      </c>
      <c r="K81" s="14">
        <v>1</v>
      </c>
      <c r="L81" s="3" t="s">
        <v>164</v>
      </c>
      <c r="M81" s="4">
        <v>24</v>
      </c>
      <c r="N81" s="5">
        <v>2</v>
      </c>
      <c r="O81" s="6" t="s">
        <v>164</v>
      </c>
      <c r="P81" s="7">
        <v>25</v>
      </c>
      <c r="Q81" s="8">
        <v>2</v>
      </c>
      <c r="R81" s="9" t="s">
        <v>164</v>
      </c>
      <c r="S81" s="10">
        <v>25</v>
      </c>
      <c r="U81" s="11" t="str">
        <f t="shared" si="3"/>
        <v/>
      </c>
      <c r="V81" s="13">
        <f t="shared" si="4"/>
        <v>74</v>
      </c>
      <c r="W81" s="24">
        <f t="shared" si="5"/>
        <v>3</v>
      </c>
      <c r="Y81" s="11">
        <f>SUM(K81,N81,Q81)</f>
        <v>5</v>
      </c>
    </row>
    <row r="82" spans="1:57" ht="15.75" x14ac:dyDescent="0.25">
      <c r="A82" s="11" t="s">
        <v>743</v>
      </c>
      <c r="B82" s="11" t="s">
        <v>1286</v>
      </c>
      <c r="J82" s="11" t="s">
        <v>1403</v>
      </c>
      <c r="K82" s="14">
        <v>4</v>
      </c>
      <c r="L82" s="3" t="s">
        <v>152</v>
      </c>
      <c r="M82" s="4">
        <v>17</v>
      </c>
      <c r="N82" s="5">
        <v>4</v>
      </c>
      <c r="O82" s="6" t="s">
        <v>152</v>
      </c>
      <c r="P82" s="7">
        <v>19</v>
      </c>
      <c r="Q82" s="8">
        <v>3</v>
      </c>
      <c r="R82" s="9" t="s">
        <v>164</v>
      </c>
      <c r="S82" s="10">
        <v>25</v>
      </c>
      <c r="U82" s="11" t="str">
        <f t="shared" si="3"/>
        <v/>
      </c>
      <c r="V82" s="13">
        <f t="shared" si="4"/>
        <v>61</v>
      </c>
      <c r="W82" s="24">
        <f t="shared" si="5"/>
        <v>1</v>
      </c>
      <c r="Y82" s="11">
        <f>SUM(K82,N82,Q82)</f>
        <v>11</v>
      </c>
    </row>
    <row r="83" spans="1:57" s="25" customFormat="1" ht="15.75" x14ac:dyDescent="0.25">
      <c r="L83" s="26"/>
      <c r="M83" s="27"/>
      <c r="O83" s="26"/>
      <c r="P83" s="27"/>
      <c r="R83" s="26"/>
      <c r="S83" s="27"/>
      <c r="V83" s="28"/>
      <c r="W83" s="29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</row>
    <row r="84" spans="1:57" ht="15.75" x14ac:dyDescent="0.25">
      <c r="A84" s="11" t="s">
        <v>744</v>
      </c>
      <c r="B84" s="11" t="s">
        <v>1404</v>
      </c>
      <c r="J84" s="11" t="s">
        <v>1405</v>
      </c>
      <c r="K84" s="14">
        <v>3</v>
      </c>
      <c r="L84" s="3" t="s">
        <v>164</v>
      </c>
      <c r="M84" s="4">
        <v>24</v>
      </c>
      <c r="N84" s="5">
        <v>4</v>
      </c>
      <c r="O84" s="6" t="s">
        <v>164</v>
      </c>
      <c r="P84" s="7">
        <v>20</v>
      </c>
      <c r="Q84" s="8">
        <v>4</v>
      </c>
      <c r="R84" s="9" t="s">
        <v>164</v>
      </c>
      <c r="S84" s="10">
        <v>23</v>
      </c>
      <c r="U84" s="11" t="str">
        <f t="shared" si="3"/>
        <v/>
      </c>
      <c r="V84" s="13">
        <f t="shared" si="4"/>
        <v>67</v>
      </c>
      <c r="W84" s="24">
        <f t="shared" si="5"/>
        <v>3</v>
      </c>
      <c r="Y84" s="11">
        <f>SUM(K84,N84,Q84)</f>
        <v>11</v>
      </c>
      <c r="AC84" s="11">
        <f>SUM(V84,V86,V85,V87,-AF84)</f>
        <v>206</v>
      </c>
      <c r="AF84" s="11">
        <f>MIN(V84:V87)</f>
        <v>67</v>
      </c>
    </row>
    <row r="85" spans="1:57" ht="15.75" x14ac:dyDescent="0.25">
      <c r="A85" s="11" t="s">
        <v>745</v>
      </c>
      <c r="B85" s="11" t="s">
        <v>1406</v>
      </c>
      <c r="D85" s="11" t="s">
        <v>1407</v>
      </c>
      <c r="F85" s="11" t="s">
        <v>1408</v>
      </c>
      <c r="J85" s="11" t="s">
        <v>1409</v>
      </c>
      <c r="K85" s="14">
        <v>4</v>
      </c>
      <c r="L85" s="3" t="s">
        <v>152</v>
      </c>
      <c r="M85" s="4">
        <v>18</v>
      </c>
      <c r="N85" s="5">
        <v>1</v>
      </c>
      <c r="O85" s="6" t="s">
        <v>164</v>
      </c>
      <c r="P85" s="7">
        <v>25</v>
      </c>
      <c r="Q85" s="8">
        <v>1</v>
      </c>
      <c r="R85" s="9" t="s">
        <v>164</v>
      </c>
      <c r="S85" s="10">
        <v>25</v>
      </c>
      <c r="U85" s="11" t="str">
        <f t="shared" si="3"/>
        <v/>
      </c>
      <c r="V85" s="13">
        <f t="shared" si="4"/>
        <v>68</v>
      </c>
      <c r="W85" s="24">
        <f t="shared" si="5"/>
        <v>2</v>
      </c>
      <c r="Y85" s="11">
        <f>SUM(K85,N85,Q85)</f>
        <v>6</v>
      </c>
    </row>
    <row r="86" spans="1:57" ht="15.75" x14ac:dyDescent="0.25">
      <c r="A86" s="11" t="s">
        <v>746</v>
      </c>
      <c r="B86" s="11" t="s">
        <v>1410</v>
      </c>
      <c r="D86" s="11" t="s">
        <v>1411</v>
      </c>
      <c r="J86" s="11" t="s">
        <v>1413</v>
      </c>
      <c r="K86" s="14">
        <v>3</v>
      </c>
      <c r="L86" s="3" t="s">
        <v>164</v>
      </c>
      <c r="M86" s="4">
        <v>23</v>
      </c>
      <c r="N86" s="5">
        <v>4</v>
      </c>
      <c r="O86" s="6" t="s">
        <v>164</v>
      </c>
      <c r="P86" s="7">
        <v>23</v>
      </c>
      <c r="Q86" s="8">
        <v>4</v>
      </c>
      <c r="R86" s="9" t="s">
        <v>164</v>
      </c>
      <c r="S86" s="10">
        <v>24</v>
      </c>
      <c r="U86" s="11" t="str">
        <f t="shared" si="3"/>
        <v/>
      </c>
      <c r="V86" s="13">
        <f t="shared" si="4"/>
        <v>70</v>
      </c>
      <c r="W86" s="24">
        <f t="shared" si="5"/>
        <v>3</v>
      </c>
      <c r="Y86" s="11">
        <f>SUM(K86,N86,Q86)</f>
        <v>11</v>
      </c>
    </row>
    <row r="87" spans="1:57" ht="15.75" x14ac:dyDescent="0.25">
      <c r="A87" s="11" t="s">
        <v>747</v>
      </c>
      <c r="B87" s="11" t="s">
        <v>1412</v>
      </c>
      <c r="J87" s="11" t="s">
        <v>1397</v>
      </c>
      <c r="K87" s="14">
        <v>3</v>
      </c>
      <c r="L87" s="3" t="s">
        <v>152</v>
      </c>
      <c r="M87" s="4">
        <v>20</v>
      </c>
      <c r="N87" s="5">
        <v>1</v>
      </c>
      <c r="O87" s="6" t="s">
        <v>164</v>
      </c>
      <c r="P87" s="7">
        <v>25</v>
      </c>
      <c r="Q87" s="8">
        <v>3</v>
      </c>
      <c r="R87" s="9" t="s">
        <v>164</v>
      </c>
      <c r="S87" s="10">
        <v>23</v>
      </c>
      <c r="U87" s="11" t="str">
        <f t="shared" si="3"/>
        <v/>
      </c>
      <c r="V87" s="13">
        <f t="shared" si="4"/>
        <v>68</v>
      </c>
      <c r="W87" s="24">
        <f t="shared" si="5"/>
        <v>2</v>
      </c>
      <c r="Y87" s="11">
        <f>SUM(K87,N87,Q87)</f>
        <v>7</v>
      </c>
    </row>
    <row r="88" spans="1:57" s="25" customFormat="1" ht="15.75" x14ac:dyDescent="0.25">
      <c r="L88" s="26"/>
      <c r="M88" s="27"/>
      <c r="O88" s="26"/>
      <c r="P88" s="27"/>
      <c r="R88" s="26"/>
      <c r="S88" s="27"/>
      <c r="V88" s="28"/>
      <c r="W88" s="29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</row>
    <row r="89" spans="1:57" ht="15.75" x14ac:dyDescent="0.25">
      <c r="A89" s="11" t="s">
        <v>748</v>
      </c>
      <c r="B89" s="11" t="s">
        <v>1447</v>
      </c>
      <c r="J89" s="11" t="s">
        <v>1448</v>
      </c>
      <c r="K89" s="14">
        <v>3</v>
      </c>
      <c r="L89" s="3" t="s">
        <v>164</v>
      </c>
      <c r="M89" s="4">
        <v>23</v>
      </c>
      <c r="N89" s="5">
        <v>4</v>
      </c>
      <c r="O89" s="6" t="s">
        <v>152</v>
      </c>
      <c r="P89" s="7">
        <v>18</v>
      </c>
      <c r="Q89" s="8">
        <v>4</v>
      </c>
      <c r="R89" s="9" t="s">
        <v>164</v>
      </c>
      <c r="S89" s="10">
        <v>23</v>
      </c>
      <c r="U89" s="11" t="str">
        <f t="shared" si="3"/>
        <v/>
      </c>
      <c r="V89" s="13">
        <f t="shared" si="4"/>
        <v>64</v>
      </c>
      <c r="W89" s="24">
        <f t="shared" si="5"/>
        <v>2</v>
      </c>
      <c r="Y89" s="11">
        <f>SUM(K89,N89,Q89)</f>
        <v>11</v>
      </c>
      <c r="AC89" s="11">
        <f>SUM(V89,V91,V90,V92,-AF89)</f>
        <v>115</v>
      </c>
      <c r="AF89" s="11">
        <f>MIN(V89:V92)</f>
        <v>0</v>
      </c>
    </row>
    <row r="90" spans="1:57" ht="15.75" x14ac:dyDescent="0.25">
      <c r="A90" s="11" t="s">
        <v>749</v>
      </c>
      <c r="B90" s="11" t="s">
        <v>1449</v>
      </c>
      <c r="J90" s="11" t="s">
        <v>1450</v>
      </c>
      <c r="K90" s="14">
        <v>4</v>
      </c>
      <c r="L90" s="3" t="s">
        <v>152</v>
      </c>
      <c r="M90" s="4">
        <v>18</v>
      </c>
      <c r="N90" s="5">
        <v>4</v>
      </c>
      <c r="O90" s="6" t="s">
        <v>164</v>
      </c>
      <c r="P90" s="7">
        <v>20</v>
      </c>
      <c r="Q90" s="8">
        <v>4</v>
      </c>
      <c r="R90" s="9" t="s">
        <v>154</v>
      </c>
      <c r="S90" s="10">
        <v>13</v>
      </c>
      <c r="U90" s="11" t="str">
        <f t="shared" si="3"/>
        <v/>
      </c>
      <c r="V90" s="13">
        <f t="shared" si="4"/>
        <v>51</v>
      </c>
      <c r="W90" s="24">
        <f t="shared" si="5"/>
        <v>1</v>
      </c>
      <c r="Y90" s="11">
        <f>SUM(K90,N90,Q90)</f>
        <v>12</v>
      </c>
    </row>
    <row r="91" spans="1:57" ht="15.75" x14ac:dyDescent="0.25">
      <c r="A91" s="11" t="s">
        <v>750</v>
      </c>
      <c r="U91" s="11" t="str">
        <f t="shared" si="3"/>
        <v/>
      </c>
      <c r="V91" s="13">
        <f t="shared" si="4"/>
        <v>0</v>
      </c>
      <c r="W91" s="24">
        <f t="shared" si="5"/>
        <v>0</v>
      </c>
      <c r="Y91" s="11">
        <f>SUM(K91,N91,Q91)</f>
        <v>0</v>
      </c>
    </row>
    <row r="92" spans="1:57" ht="15.75" x14ac:dyDescent="0.25">
      <c r="A92" s="11" t="s">
        <v>751</v>
      </c>
      <c r="U92" s="11" t="str">
        <f t="shared" si="3"/>
        <v/>
      </c>
      <c r="V92" s="13">
        <f t="shared" si="4"/>
        <v>0</v>
      </c>
      <c r="W92" s="24">
        <f t="shared" si="5"/>
        <v>0</v>
      </c>
      <c r="Y92" s="11">
        <f>SUM(K92,N92,Q92)</f>
        <v>0</v>
      </c>
    </row>
    <row r="93" spans="1:57" s="25" customFormat="1" ht="15.75" x14ac:dyDescent="0.25">
      <c r="L93" s="26"/>
      <c r="M93" s="27"/>
      <c r="O93" s="26"/>
      <c r="P93" s="27"/>
      <c r="R93" s="26"/>
      <c r="S93" s="27"/>
      <c r="V93" s="28"/>
      <c r="W93" s="29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</row>
    <row r="94" spans="1:57" ht="15.75" x14ac:dyDescent="0.25">
      <c r="A94" s="11" t="s">
        <v>752</v>
      </c>
      <c r="B94" s="11" t="s">
        <v>1366</v>
      </c>
      <c r="J94" s="11" t="s">
        <v>1414</v>
      </c>
      <c r="K94" s="14">
        <v>4</v>
      </c>
      <c r="L94" s="3" t="s">
        <v>164</v>
      </c>
      <c r="M94" s="4">
        <v>23</v>
      </c>
      <c r="N94" s="5">
        <v>4</v>
      </c>
      <c r="O94" s="6" t="s">
        <v>152</v>
      </c>
      <c r="P94" s="7">
        <v>18</v>
      </c>
      <c r="Q94" s="8">
        <v>4</v>
      </c>
      <c r="R94" s="9" t="s">
        <v>152</v>
      </c>
      <c r="S94" s="10">
        <v>17</v>
      </c>
      <c r="U94" s="11" t="str">
        <f t="shared" si="3"/>
        <v/>
      </c>
      <c r="V94" s="13">
        <f t="shared" si="4"/>
        <v>58</v>
      </c>
      <c r="W94" s="24">
        <f t="shared" si="5"/>
        <v>1</v>
      </c>
      <c r="Y94" s="11">
        <f>SUM(K94,N94,Q94)</f>
        <v>12</v>
      </c>
      <c r="AC94" s="11">
        <f>SUM(V94,V96,V95,V97,-AF94)</f>
        <v>208</v>
      </c>
      <c r="AF94" s="11">
        <f>MIN(V94:V97)</f>
        <v>58</v>
      </c>
    </row>
    <row r="95" spans="1:57" ht="15.75" x14ac:dyDescent="0.25">
      <c r="A95" s="11" t="s">
        <v>753</v>
      </c>
      <c r="B95" s="11" t="s">
        <v>1381</v>
      </c>
      <c r="J95" s="11" t="s">
        <v>1415</v>
      </c>
      <c r="K95" s="14">
        <v>4</v>
      </c>
      <c r="L95" s="3" t="s">
        <v>164</v>
      </c>
      <c r="M95" s="4">
        <v>21</v>
      </c>
      <c r="N95" s="5">
        <v>1</v>
      </c>
      <c r="O95" s="6" t="s">
        <v>164</v>
      </c>
      <c r="P95" s="7">
        <v>25</v>
      </c>
      <c r="Q95" s="8">
        <v>1</v>
      </c>
      <c r="R95" s="9" t="s">
        <v>164</v>
      </c>
      <c r="S95" s="10">
        <v>25</v>
      </c>
      <c r="U95" s="11" t="str">
        <f t="shared" si="3"/>
        <v/>
      </c>
      <c r="V95" s="13">
        <f t="shared" si="4"/>
        <v>71</v>
      </c>
      <c r="W95" s="24">
        <f t="shared" si="5"/>
        <v>3</v>
      </c>
      <c r="Y95" s="11">
        <f>SUM(K95,N95,Q95)</f>
        <v>6</v>
      </c>
    </row>
    <row r="96" spans="1:57" ht="15.75" x14ac:dyDescent="0.25">
      <c r="A96" s="11" t="s">
        <v>754</v>
      </c>
      <c r="B96" s="11" t="s">
        <v>1327</v>
      </c>
      <c r="J96" s="11" t="s">
        <v>1401</v>
      </c>
      <c r="K96" s="14">
        <v>4</v>
      </c>
      <c r="L96" s="3" t="s">
        <v>164</v>
      </c>
      <c r="M96" s="4">
        <v>21</v>
      </c>
      <c r="N96" s="5">
        <v>1</v>
      </c>
      <c r="O96" s="6" t="s">
        <v>164</v>
      </c>
      <c r="P96" s="7">
        <v>25</v>
      </c>
      <c r="Q96" s="8">
        <v>4</v>
      </c>
      <c r="R96" s="9" t="s">
        <v>164</v>
      </c>
      <c r="S96" s="10">
        <v>23</v>
      </c>
      <c r="U96" s="11" t="str">
        <f t="shared" si="3"/>
        <v/>
      </c>
      <c r="V96" s="13">
        <f t="shared" si="4"/>
        <v>69</v>
      </c>
      <c r="W96" s="24">
        <f t="shared" si="5"/>
        <v>3</v>
      </c>
      <c r="Y96" s="11">
        <f>SUM(K96,N96,Q96)</f>
        <v>9</v>
      </c>
    </row>
    <row r="97" spans="1:57" ht="15.75" x14ac:dyDescent="0.25">
      <c r="A97" s="11" t="s">
        <v>755</v>
      </c>
      <c r="B97" s="11" t="s">
        <v>1416</v>
      </c>
      <c r="J97" s="11" t="s">
        <v>1417</v>
      </c>
      <c r="K97" s="14">
        <v>3</v>
      </c>
      <c r="L97" s="3" t="s">
        <v>164</v>
      </c>
      <c r="M97" s="4">
        <v>23</v>
      </c>
      <c r="N97" s="5">
        <v>3</v>
      </c>
      <c r="O97" s="6" t="s">
        <v>164</v>
      </c>
      <c r="P97" s="7">
        <v>22</v>
      </c>
      <c r="Q97" s="8">
        <v>4</v>
      </c>
      <c r="R97" s="9" t="s">
        <v>164</v>
      </c>
      <c r="S97" s="10">
        <v>23</v>
      </c>
      <c r="U97" s="11" t="str">
        <f t="shared" si="3"/>
        <v/>
      </c>
      <c r="V97" s="13">
        <f t="shared" si="4"/>
        <v>68</v>
      </c>
      <c r="W97" s="24">
        <f t="shared" si="5"/>
        <v>3</v>
      </c>
      <c r="Y97" s="11">
        <f>SUM(K97,N97,Q97)</f>
        <v>10</v>
      </c>
    </row>
    <row r="98" spans="1:57" s="25" customFormat="1" ht="15.75" x14ac:dyDescent="0.25">
      <c r="L98" s="26"/>
      <c r="M98" s="27"/>
      <c r="O98" s="26"/>
      <c r="P98" s="27"/>
      <c r="R98" s="26"/>
      <c r="S98" s="27"/>
      <c r="V98" s="28"/>
      <c r="W98" s="29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</row>
    <row r="99" spans="1:57" ht="15.75" x14ac:dyDescent="0.25">
      <c r="A99" s="11" t="s">
        <v>756</v>
      </c>
      <c r="B99" s="11" t="s">
        <v>1372</v>
      </c>
      <c r="J99" s="11" t="s">
        <v>1418</v>
      </c>
      <c r="U99" s="11" t="str">
        <f t="shared" si="3"/>
        <v/>
      </c>
      <c r="V99" s="13">
        <f t="shared" si="4"/>
        <v>0</v>
      </c>
      <c r="W99" s="24">
        <f t="shared" si="5"/>
        <v>0</v>
      </c>
      <c r="Y99" s="11">
        <f>SUM(K99,N99,Q99)</f>
        <v>0</v>
      </c>
      <c r="AC99" s="11">
        <f>SUM(V99,V101,V100,V102,-AF99)</f>
        <v>124</v>
      </c>
      <c r="AF99" s="11">
        <f>MIN(V99:V102)</f>
        <v>0</v>
      </c>
    </row>
    <row r="100" spans="1:57" ht="15.75" x14ac:dyDescent="0.25">
      <c r="A100" s="11" t="s">
        <v>757</v>
      </c>
      <c r="B100" s="11" t="s">
        <v>1335</v>
      </c>
      <c r="J100" s="11" t="s">
        <v>1419</v>
      </c>
      <c r="K100" s="14">
        <v>1</v>
      </c>
      <c r="L100" s="3" t="s">
        <v>164</v>
      </c>
      <c r="M100" s="4">
        <v>24</v>
      </c>
      <c r="N100" s="5">
        <v>4</v>
      </c>
      <c r="O100" s="6" t="s">
        <v>152</v>
      </c>
      <c r="P100" s="7">
        <v>20</v>
      </c>
      <c r="Q100" s="8">
        <v>4</v>
      </c>
      <c r="R100" s="9" t="s">
        <v>164</v>
      </c>
      <c r="S100" s="10">
        <v>21</v>
      </c>
      <c r="U100" s="11" t="str">
        <f t="shared" si="3"/>
        <v/>
      </c>
      <c r="V100" s="13">
        <f t="shared" si="4"/>
        <v>65</v>
      </c>
      <c r="W100" s="24">
        <f t="shared" si="5"/>
        <v>2</v>
      </c>
      <c r="Y100" s="11">
        <f>SUM(K100,N100,Q100)</f>
        <v>9</v>
      </c>
    </row>
    <row r="101" spans="1:57" ht="15.75" x14ac:dyDescent="0.25">
      <c r="A101" s="11" t="s">
        <v>758</v>
      </c>
      <c r="B101" s="11" t="s">
        <v>1420</v>
      </c>
      <c r="J101" s="11" t="s">
        <v>1421</v>
      </c>
      <c r="K101" s="14">
        <v>4</v>
      </c>
      <c r="L101" s="3" t="s">
        <v>164</v>
      </c>
      <c r="M101" s="4">
        <v>21</v>
      </c>
      <c r="N101" s="5">
        <v>4</v>
      </c>
      <c r="O101" s="6" t="s">
        <v>152</v>
      </c>
      <c r="P101" s="7">
        <v>18</v>
      </c>
      <c r="Q101" s="8">
        <v>4</v>
      </c>
      <c r="R101" s="9" t="s">
        <v>152</v>
      </c>
      <c r="S101" s="10">
        <v>20</v>
      </c>
      <c r="U101" s="11" t="str">
        <f t="shared" si="3"/>
        <v/>
      </c>
      <c r="V101" s="13">
        <f t="shared" si="4"/>
        <v>59</v>
      </c>
      <c r="W101" s="24">
        <f t="shared" si="5"/>
        <v>1</v>
      </c>
      <c r="Y101" s="11">
        <f>SUM(K101,N101,Q101)</f>
        <v>12</v>
      </c>
    </row>
    <row r="102" spans="1:57" ht="15.75" x14ac:dyDescent="0.25">
      <c r="A102" s="11" t="s">
        <v>759</v>
      </c>
      <c r="U102" s="11" t="str">
        <f t="shared" si="3"/>
        <v/>
      </c>
      <c r="V102" s="13">
        <f t="shared" si="4"/>
        <v>0</v>
      </c>
      <c r="W102" s="24">
        <f t="shared" si="5"/>
        <v>0</v>
      </c>
      <c r="Y102" s="11">
        <f>SUM(K102,N102,Q102)</f>
        <v>0</v>
      </c>
    </row>
    <row r="103" spans="1:57" s="25" customFormat="1" ht="15.75" x14ac:dyDescent="0.25">
      <c r="L103" s="26"/>
      <c r="M103" s="27"/>
      <c r="O103" s="26"/>
      <c r="P103" s="27"/>
      <c r="R103" s="26"/>
      <c r="S103" s="27"/>
      <c r="V103" s="28"/>
      <c r="W103" s="29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</row>
    <row r="104" spans="1:57" ht="15.75" x14ac:dyDescent="0.25">
      <c r="A104" s="11" t="s">
        <v>760</v>
      </c>
      <c r="U104" s="11" t="str">
        <f t="shared" si="3"/>
        <v/>
      </c>
      <c r="V104" s="13">
        <f t="shared" si="4"/>
        <v>0</v>
      </c>
      <c r="W104" s="24">
        <f t="shared" si="5"/>
        <v>0</v>
      </c>
      <c r="Y104" s="11">
        <f>SUM(K104,N104,Q104)</f>
        <v>0</v>
      </c>
      <c r="AC104" s="11">
        <f>SUM(V104,V106,V105,V107,-AF104)</f>
        <v>0</v>
      </c>
      <c r="AF104" s="11">
        <f>MIN(V104:V107)</f>
        <v>0</v>
      </c>
    </row>
    <row r="105" spans="1:57" ht="15.75" x14ac:dyDescent="0.25">
      <c r="A105" s="11" t="s">
        <v>761</v>
      </c>
      <c r="U105" s="11" t="str">
        <f t="shared" si="3"/>
        <v/>
      </c>
      <c r="V105" s="13">
        <f t="shared" si="4"/>
        <v>0</v>
      </c>
      <c r="W105" s="24">
        <f t="shared" si="5"/>
        <v>0</v>
      </c>
      <c r="Y105" s="11">
        <f>SUM(K105,N105,Q105)</f>
        <v>0</v>
      </c>
    </row>
    <row r="106" spans="1:57" ht="15.75" x14ac:dyDescent="0.25">
      <c r="A106" s="11" t="s">
        <v>762</v>
      </c>
      <c r="U106" s="11" t="str">
        <f t="shared" si="3"/>
        <v/>
      </c>
      <c r="V106" s="13">
        <f t="shared" si="4"/>
        <v>0</v>
      </c>
      <c r="W106" s="24">
        <f t="shared" si="5"/>
        <v>0</v>
      </c>
      <c r="Y106" s="11">
        <f>SUM(K106,N106,Q106)</f>
        <v>0</v>
      </c>
    </row>
    <row r="107" spans="1:57" ht="15.75" x14ac:dyDescent="0.25">
      <c r="A107" s="11" t="s">
        <v>763</v>
      </c>
      <c r="U107" s="11" t="str">
        <f t="shared" si="3"/>
        <v/>
      </c>
      <c r="V107" s="13">
        <f t="shared" si="4"/>
        <v>0</v>
      </c>
      <c r="W107" s="24">
        <f t="shared" si="5"/>
        <v>0</v>
      </c>
      <c r="Y107" s="11">
        <f>SUM(K107,N107,Q107)</f>
        <v>0</v>
      </c>
    </row>
    <row r="108" spans="1:57" s="25" customFormat="1" ht="15.75" x14ac:dyDescent="0.25">
      <c r="L108" s="26"/>
      <c r="M108" s="27"/>
      <c r="O108" s="26"/>
      <c r="P108" s="27"/>
      <c r="R108" s="26"/>
      <c r="S108" s="27"/>
      <c r="V108" s="28"/>
      <c r="W108" s="29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</row>
    <row r="109" spans="1:57" ht="15.75" x14ac:dyDescent="0.25">
      <c r="A109" s="11" t="s">
        <v>764</v>
      </c>
      <c r="U109" s="11" t="str">
        <f t="shared" si="3"/>
        <v/>
      </c>
      <c r="V109" s="13">
        <f t="shared" si="4"/>
        <v>0</v>
      </c>
      <c r="W109" s="24">
        <f t="shared" si="5"/>
        <v>0</v>
      </c>
      <c r="Y109" s="11">
        <f>SUM(K109,N109,Q109)</f>
        <v>0</v>
      </c>
      <c r="AC109" s="11">
        <f>SUM(V109,V111,V110,V112,-AF109)</f>
        <v>0</v>
      </c>
      <c r="AF109" s="11">
        <f>MIN(V109:V112)</f>
        <v>0</v>
      </c>
    </row>
    <row r="110" spans="1:57" ht="15.75" x14ac:dyDescent="0.25">
      <c r="A110" s="11" t="s">
        <v>764</v>
      </c>
      <c r="U110" s="11" t="str">
        <f t="shared" si="3"/>
        <v/>
      </c>
      <c r="V110" s="13">
        <f t="shared" si="4"/>
        <v>0</v>
      </c>
      <c r="W110" s="24">
        <f t="shared" si="5"/>
        <v>0</v>
      </c>
      <c r="Y110" s="11">
        <f>SUM(K110,N110,Q110)</f>
        <v>0</v>
      </c>
    </row>
    <row r="111" spans="1:57" ht="15.75" x14ac:dyDescent="0.25">
      <c r="A111" s="11" t="s">
        <v>765</v>
      </c>
      <c r="U111" s="11" t="str">
        <f t="shared" si="3"/>
        <v/>
      </c>
      <c r="V111" s="13">
        <f t="shared" si="4"/>
        <v>0</v>
      </c>
      <c r="W111" s="24">
        <f t="shared" si="5"/>
        <v>0</v>
      </c>
      <c r="Y111" s="11">
        <f>SUM(K111,N111,Q111)</f>
        <v>0</v>
      </c>
    </row>
    <row r="112" spans="1:57" ht="15.75" x14ac:dyDescent="0.25">
      <c r="A112" s="11" t="s">
        <v>766</v>
      </c>
      <c r="U112" s="11" t="str">
        <f t="shared" si="3"/>
        <v/>
      </c>
      <c r="V112" s="13">
        <f t="shared" si="4"/>
        <v>0</v>
      </c>
      <c r="W112" s="24">
        <f t="shared" si="5"/>
        <v>0</v>
      </c>
      <c r="Y112" s="11">
        <f>SUM(K112,N112,Q112)</f>
        <v>0</v>
      </c>
    </row>
    <row r="113" spans="1:57" s="25" customFormat="1" ht="15.75" x14ac:dyDescent="0.25">
      <c r="L113" s="26"/>
      <c r="M113" s="27"/>
      <c r="O113" s="26"/>
      <c r="P113" s="27"/>
      <c r="R113" s="26"/>
      <c r="S113" s="27"/>
      <c r="V113" s="28"/>
      <c r="W113" s="29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</row>
    <row r="114" spans="1:57" ht="15.75" x14ac:dyDescent="0.25">
      <c r="A114" s="11" t="s">
        <v>767</v>
      </c>
      <c r="U114" s="11" t="str">
        <f t="shared" si="3"/>
        <v/>
      </c>
      <c r="V114" s="13">
        <f t="shared" si="4"/>
        <v>0</v>
      </c>
      <c r="W114" s="24">
        <f t="shared" si="5"/>
        <v>0</v>
      </c>
      <c r="Y114" s="11">
        <f>SUM(K114,N114,Q114)</f>
        <v>0</v>
      </c>
      <c r="AC114" s="11">
        <f>SUM(V114,V116,V115,V117,-AF114)</f>
        <v>0</v>
      </c>
      <c r="AF114" s="11">
        <f>MIN(V114:V117)</f>
        <v>0</v>
      </c>
    </row>
    <row r="115" spans="1:57" ht="15.75" x14ac:dyDescent="0.25">
      <c r="A115" s="11" t="s">
        <v>768</v>
      </c>
      <c r="U115" s="11" t="str">
        <f t="shared" si="3"/>
        <v/>
      </c>
      <c r="V115" s="13">
        <f t="shared" si="4"/>
        <v>0</v>
      </c>
      <c r="W115" s="24">
        <f t="shared" si="5"/>
        <v>0</v>
      </c>
      <c r="Y115" s="11">
        <f>SUM(K115,N115,Q115)</f>
        <v>0</v>
      </c>
    </row>
    <row r="116" spans="1:57" ht="15.75" x14ac:dyDescent="0.25">
      <c r="A116" s="11" t="s">
        <v>769</v>
      </c>
      <c r="U116" s="11" t="str">
        <f t="shared" si="3"/>
        <v/>
      </c>
      <c r="V116" s="13">
        <f t="shared" si="4"/>
        <v>0</v>
      </c>
      <c r="W116" s="24">
        <f t="shared" si="5"/>
        <v>0</v>
      </c>
      <c r="Y116" s="11">
        <f>SUM(K116,N116,Q116)</f>
        <v>0</v>
      </c>
    </row>
    <row r="117" spans="1:57" ht="15.75" x14ac:dyDescent="0.25">
      <c r="A117" s="11" t="s">
        <v>770</v>
      </c>
      <c r="U117" s="11" t="str">
        <f t="shared" si="3"/>
        <v/>
      </c>
      <c r="V117" s="13">
        <f t="shared" si="4"/>
        <v>0</v>
      </c>
      <c r="W117" s="24">
        <f t="shared" si="5"/>
        <v>0</v>
      </c>
      <c r="Y117" s="11">
        <f>SUM(K117,N117,Q117)</f>
        <v>0</v>
      </c>
    </row>
    <row r="118" spans="1:57" s="25" customFormat="1" ht="15.75" x14ac:dyDescent="0.25">
      <c r="L118" s="26"/>
      <c r="M118" s="27"/>
      <c r="O118" s="26"/>
      <c r="P118" s="27"/>
      <c r="R118" s="26"/>
      <c r="S118" s="27"/>
      <c r="V118" s="28"/>
      <c r="W118" s="29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</row>
    <row r="119" spans="1:57" ht="15.75" x14ac:dyDescent="0.25">
      <c r="A119" s="11" t="s">
        <v>771</v>
      </c>
      <c r="U119" s="11" t="str">
        <f t="shared" si="3"/>
        <v/>
      </c>
      <c r="V119" s="13">
        <f t="shared" si="4"/>
        <v>0</v>
      </c>
      <c r="W119" s="24">
        <f t="shared" si="5"/>
        <v>0</v>
      </c>
      <c r="Y119" s="11">
        <f>SUM(K119,N119,Q119)</f>
        <v>0</v>
      </c>
      <c r="AC119" s="11">
        <f>SUM(V119,V121,V120,V122,-AF119)</f>
        <v>0</v>
      </c>
      <c r="AF119" s="11">
        <f>MIN(V119:V122)</f>
        <v>0</v>
      </c>
    </row>
    <row r="120" spans="1:57" ht="15.75" x14ac:dyDescent="0.25">
      <c r="A120" s="11" t="s">
        <v>772</v>
      </c>
      <c r="U120" s="11" t="str">
        <f t="shared" si="3"/>
        <v/>
      </c>
      <c r="V120" s="13">
        <f t="shared" si="4"/>
        <v>0</v>
      </c>
      <c r="W120" s="24">
        <f t="shared" si="5"/>
        <v>0</v>
      </c>
      <c r="Y120" s="11">
        <f>SUM(K120,N120,Q120)</f>
        <v>0</v>
      </c>
    </row>
    <row r="121" spans="1:57" ht="15.75" x14ac:dyDescent="0.25">
      <c r="A121" s="11" t="s">
        <v>773</v>
      </c>
      <c r="U121" s="11" t="str">
        <f t="shared" si="3"/>
        <v/>
      </c>
      <c r="V121" s="13">
        <f t="shared" si="4"/>
        <v>0</v>
      </c>
      <c r="W121" s="24">
        <f t="shared" si="5"/>
        <v>0</v>
      </c>
      <c r="Y121" s="11">
        <f>SUM(K121,N121,Q121)</f>
        <v>0</v>
      </c>
    </row>
    <row r="122" spans="1:57" ht="15.75" x14ac:dyDescent="0.25">
      <c r="A122" s="11" t="s">
        <v>774</v>
      </c>
      <c r="U122" s="11" t="str">
        <f t="shared" si="3"/>
        <v/>
      </c>
      <c r="V122" s="13">
        <f t="shared" si="4"/>
        <v>0</v>
      </c>
      <c r="W122" s="24">
        <f t="shared" si="5"/>
        <v>0</v>
      </c>
      <c r="Y122" s="11">
        <f>SUM(K122,N122,Q122)</f>
        <v>0</v>
      </c>
    </row>
    <row r="123" spans="1:57" s="25" customFormat="1" ht="15.75" x14ac:dyDescent="0.25">
      <c r="L123" s="26"/>
      <c r="M123" s="27"/>
      <c r="O123" s="26"/>
      <c r="P123" s="27"/>
      <c r="R123" s="26"/>
      <c r="S123" s="27"/>
      <c r="V123" s="28"/>
      <c r="W123" s="29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</row>
    <row r="124" spans="1:57" ht="15.75" x14ac:dyDescent="0.25">
      <c r="A124" s="11" t="s">
        <v>775</v>
      </c>
      <c r="U124" s="11" t="str">
        <f t="shared" si="3"/>
        <v/>
      </c>
      <c r="V124" s="13">
        <f t="shared" si="4"/>
        <v>0</v>
      </c>
      <c r="W124" s="24">
        <f t="shared" si="5"/>
        <v>0</v>
      </c>
      <c r="Y124" s="11">
        <f>SUM(K124,N124,Q124)</f>
        <v>0</v>
      </c>
      <c r="AC124" s="11">
        <f>SUM(V124,V126,V125,V127,-AF124)</f>
        <v>0</v>
      </c>
      <c r="AF124" s="11">
        <f>MIN(V124:V127)</f>
        <v>0</v>
      </c>
    </row>
    <row r="125" spans="1:57" ht="15.75" x14ac:dyDescent="0.25">
      <c r="A125" s="11" t="s">
        <v>776</v>
      </c>
      <c r="U125" s="11" t="str">
        <f t="shared" si="3"/>
        <v/>
      </c>
      <c r="V125" s="13">
        <f t="shared" si="4"/>
        <v>0</v>
      </c>
      <c r="W125" s="24">
        <f t="shared" si="5"/>
        <v>0</v>
      </c>
      <c r="Y125" s="11">
        <f>SUM(K125,N125,Q125)</f>
        <v>0</v>
      </c>
    </row>
    <row r="126" spans="1:57" ht="15.75" x14ac:dyDescent="0.25">
      <c r="A126" s="11" t="s">
        <v>777</v>
      </c>
      <c r="U126" s="11" t="str">
        <f t="shared" si="3"/>
        <v/>
      </c>
      <c r="V126" s="13">
        <f t="shared" si="4"/>
        <v>0</v>
      </c>
      <c r="W126" s="24">
        <f t="shared" si="5"/>
        <v>0</v>
      </c>
      <c r="Y126" s="11">
        <f>SUM(K126,N126,Q126)</f>
        <v>0</v>
      </c>
    </row>
    <row r="127" spans="1:57" ht="15.75" x14ac:dyDescent="0.25">
      <c r="A127" s="11" t="s">
        <v>778</v>
      </c>
      <c r="U127" s="11" t="str">
        <f t="shared" si="3"/>
        <v/>
      </c>
      <c r="V127" s="13">
        <f t="shared" si="4"/>
        <v>0</v>
      </c>
      <c r="W127" s="24">
        <f t="shared" si="5"/>
        <v>0</v>
      </c>
      <c r="Y127" s="11">
        <f>SUM(K127,N127,Q127)</f>
        <v>0</v>
      </c>
    </row>
    <row r="128" spans="1:57" s="25" customFormat="1" ht="15.75" x14ac:dyDescent="0.25">
      <c r="L128" s="26"/>
      <c r="M128" s="27"/>
      <c r="O128" s="26"/>
      <c r="P128" s="27"/>
      <c r="R128" s="26"/>
      <c r="S128" s="27"/>
      <c r="V128" s="28"/>
      <c r="W128" s="29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</row>
    <row r="129" spans="1:57" ht="15.75" x14ac:dyDescent="0.25">
      <c r="A129" s="11" t="s">
        <v>779</v>
      </c>
      <c r="U129" s="11" t="str">
        <f t="shared" si="3"/>
        <v/>
      </c>
      <c r="V129" s="13">
        <f t="shared" si="4"/>
        <v>0</v>
      </c>
      <c r="W129" s="24">
        <f t="shared" si="5"/>
        <v>0</v>
      </c>
      <c r="Y129" s="11">
        <f>SUM(K129,N129,Q129)</f>
        <v>0</v>
      </c>
      <c r="AC129" s="11">
        <f>SUM(V129,V131,V130,V132,-AF129)</f>
        <v>0</v>
      </c>
      <c r="AF129" s="11">
        <f>MIN(V129:V132)</f>
        <v>0</v>
      </c>
    </row>
    <row r="130" spans="1:57" ht="15.75" x14ac:dyDescent="0.25">
      <c r="A130" s="11" t="s">
        <v>780</v>
      </c>
      <c r="U130" s="11" t="str">
        <f t="shared" si="3"/>
        <v/>
      </c>
      <c r="V130" s="13">
        <f t="shared" si="4"/>
        <v>0</v>
      </c>
      <c r="W130" s="24">
        <f t="shared" si="5"/>
        <v>0</v>
      </c>
      <c r="Y130" s="11">
        <f>SUM(K130,N130,Q130)</f>
        <v>0</v>
      </c>
    </row>
    <row r="131" spans="1:57" ht="15.75" x14ac:dyDescent="0.25">
      <c r="A131" s="11" t="s">
        <v>781</v>
      </c>
      <c r="U131" s="11" t="str">
        <f t="shared" si="3"/>
        <v/>
      </c>
      <c r="V131" s="13">
        <f t="shared" si="4"/>
        <v>0</v>
      </c>
      <c r="W131" s="24">
        <f t="shared" si="5"/>
        <v>0</v>
      </c>
      <c r="Y131" s="11">
        <f>SUM(K131,N131,Q131)</f>
        <v>0</v>
      </c>
    </row>
    <row r="132" spans="1:57" ht="15.75" x14ac:dyDescent="0.25">
      <c r="A132" s="11" t="s">
        <v>782</v>
      </c>
      <c r="U132" s="11" t="str">
        <f t="shared" si="3"/>
        <v/>
      </c>
      <c r="V132" s="13">
        <f t="shared" si="4"/>
        <v>0</v>
      </c>
      <c r="W132" s="24">
        <f t="shared" si="5"/>
        <v>0</v>
      </c>
      <c r="Y132" s="11">
        <f>SUM(K132,N132,Q132)</f>
        <v>0</v>
      </c>
    </row>
    <row r="133" spans="1:57" s="25" customFormat="1" ht="15.75" x14ac:dyDescent="0.25">
      <c r="L133" s="26"/>
      <c r="M133" s="27"/>
      <c r="O133" s="26"/>
      <c r="P133" s="27"/>
      <c r="R133" s="26"/>
      <c r="S133" s="27"/>
      <c r="V133" s="28"/>
      <c r="W133" s="29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</row>
    <row r="134" spans="1:57" ht="15.75" x14ac:dyDescent="0.25">
      <c r="A134" s="11" t="s">
        <v>783</v>
      </c>
      <c r="U134" s="11" t="str">
        <f t="shared" ref="U134:U152" si="6">IF(T134="1violation",-7*1,IF(T134="2violations",-7*2,IF(T134="3violations",-7*3,IF(T134="",""))))</f>
        <v/>
      </c>
      <c r="V134" s="13">
        <f t="shared" ref="V134:V152" si="7">SUM(M134,P134,S134,U134)</f>
        <v>0</v>
      </c>
      <c r="W134" s="24">
        <f t="shared" ref="W134:W152" si="8">IF(L134="S",1*1)+IF(O134="S",1*1)+IF(R134="S",1*1)</f>
        <v>0</v>
      </c>
      <c r="Y134" s="11">
        <f>SUM(K134,N134,Q134)</f>
        <v>0</v>
      </c>
      <c r="AC134" s="11">
        <f>SUM(V134,V136,V135,V137,-AF134)</f>
        <v>0</v>
      </c>
      <c r="AF134" s="11">
        <f>MIN(V134:V137)</f>
        <v>0</v>
      </c>
    </row>
    <row r="135" spans="1:57" ht="15.75" x14ac:dyDescent="0.25">
      <c r="A135" s="11" t="s">
        <v>784</v>
      </c>
      <c r="U135" s="11" t="str">
        <f t="shared" si="6"/>
        <v/>
      </c>
      <c r="V135" s="13">
        <f t="shared" si="7"/>
        <v>0</v>
      </c>
      <c r="W135" s="24">
        <f t="shared" si="8"/>
        <v>0</v>
      </c>
      <c r="Y135" s="11">
        <f>SUM(K135,N135,Q135)</f>
        <v>0</v>
      </c>
    </row>
    <row r="136" spans="1:57" ht="15.75" x14ac:dyDescent="0.25">
      <c r="A136" s="11" t="s">
        <v>785</v>
      </c>
      <c r="U136" s="11" t="str">
        <f t="shared" si="6"/>
        <v/>
      </c>
      <c r="V136" s="13">
        <f t="shared" si="7"/>
        <v>0</v>
      </c>
      <c r="W136" s="24">
        <f t="shared" si="8"/>
        <v>0</v>
      </c>
      <c r="Y136" s="11">
        <f>SUM(K136,N136,Q136)</f>
        <v>0</v>
      </c>
    </row>
    <row r="137" spans="1:57" ht="15.75" x14ac:dyDescent="0.25">
      <c r="A137" s="11" t="s">
        <v>786</v>
      </c>
      <c r="U137" s="11" t="str">
        <f t="shared" si="6"/>
        <v/>
      </c>
      <c r="V137" s="13">
        <f t="shared" si="7"/>
        <v>0</v>
      </c>
      <c r="W137" s="24">
        <f t="shared" si="8"/>
        <v>0</v>
      </c>
      <c r="Y137" s="11">
        <f>SUM(K137,N137,Q137)</f>
        <v>0</v>
      </c>
    </row>
    <row r="138" spans="1:57" s="25" customFormat="1" ht="15.75" x14ac:dyDescent="0.25">
      <c r="L138" s="26"/>
      <c r="M138" s="27"/>
      <c r="O138" s="26"/>
      <c r="P138" s="27"/>
      <c r="R138" s="26"/>
      <c r="S138" s="27"/>
      <c r="V138" s="28"/>
      <c r="W138" s="29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</row>
    <row r="139" spans="1:57" ht="15.75" x14ac:dyDescent="0.25">
      <c r="A139" s="11" t="s">
        <v>787</v>
      </c>
      <c r="U139" s="11" t="str">
        <f t="shared" si="6"/>
        <v/>
      </c>
      <c r="V139" s="13">
        <f t="shared" si="7"/>
        <v>0</v>
      </c>
      <c r="W139" s="24">
        <f t="shared" si="8"/>
        <v>0</v>
      </c>
      <c r="Y139" s="11">
        <f>SUM(K139,N139,Q139)</f>
        <v>0</v>
      </c>
      <c r="AC139" s="11">
        <f>SUM(V139,V141,V140,V142,-AF139)</f>
        <v>0</v>
      </c>
      <c r="AF139" s="11">
        <f>MIN(V139:V142)</f>
        <v>0</v>
      </c>
    </row>
    <row r="140" spans="1:57" ht="15.75" x14ac:dyDescent="0.25">
      <c r="A140" s="11" t="s">
        <v>788</v>
      </c>
      <c r="U140" s="11" t="str">
        <f t="shared" si="6"/>
        <v/>
      </c>
      <c r="V140" s="13">
        <f t="shared" si="7"/>
        <v>0</v>
      </c>
      <c r="W140" s="24">
        <f t="shared" si="8"/>
        <v>0</v>
      </c>
      <c r="Y140" s="11">
        <f>SUM(K140,N140,Q140)</f>
        <v>0</v>
      </c>
    </row>
    <row r="141" spans="1:57" ht="15.75" x14ac:dyDescent="0.25">
      <c r="A141" s="11" t="s">
        <v>789</v>
      </c>
      <c r="U141" s="11" t="str">
        <f t="shared" si="6"/>
        <v/>
      </c>
      <c r="V141" s="13">
        <f t="shared" si="7"/>
        <v>0</v>
      </c>
      <c r="W141" s="24">
        <f t="shared" si="8"/>
        <v>0</v>
      </c>
      <c r="Y141" s="11">
        <f>SUM(K141,N141,Q141)</f>
        <v>0</v>
      </c>
    </row>
    <row r="142" spans="1:57" ht="15.75" x14ac:dyDescent="0.25">
      <c r="A142" s="11" t="s">
        <v>790</v>
      </c>
      <c r="U142" s="11" t="str">
        <f t="shared" si="6"/>
        <v/>
      </c>
      <c r="V142" s="13">
        <f t="shared" si="7"/>
        <v>0</v>
      </c>
      <c r="W142" s="24">
        <f t="shared" si="8"/>
        <v>0</v>
      </c>
      <c r="Y142" s="11">
        <f>SUM(K142,N142,Q142)</f>
        <v>0</v>
      </c>
    </row>
    <row r="143" spans="1:57" s="25" customFormat="1" ht="15.75" x14ac:dyDescent="0.25">
      <c r="L143" s="26"/>
      <c r="M143" s="27"/>
      <c r="O143" s="26"/>
      <c r="P143" s="27"/>
      <c r="R143" s="26"/>
      <c r="S143" s="27"/>
      <c r="V143" s="28"/>
      <c r="W143" s="29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</row>
    <row r="144" spans="1:57" ht="15.75" x14ac:dyDescent="0.25">
      <c r="A144" s="11" t="s">
        <v>791</v>
      </c>
      <c r="U144" s="11" t="str">
        <f t="shared" si="6"/>
        <v/>
      </c>
      <c r="V144" s="13">
        <f t="shared" si="7"/>
        <v>0</v>
      </c>
      <c r="W144" s="24">
        <f t="shared" si="8"/>
        <v>0</v>
      </c>
      <c r="Y144" s="11">
        <f>SUM(K144,N144,Q144)</f>
        <v>0</v>
      </c>
      <c r="AC144" s="11">
        <f>SUM(V144,V146,V145,V147,-AF144)</f>
        <v>0</v>
      </c>
      <c r="AF144" s="11">
        <f>MIN(V144:V147)</f>
        <v>0</v>
      </c>
    </row>
    <row r="145" spans="1:57" ht="15.75" x14ac:dyDescent="0.25">
      <c r="A145" s="11" t="s">
        <v>792</v>
      </c>
      <c r="U145" s="11" t="str">
        <f t="shared" si="6"/>
        <v/>
      </c>
      <c r="V145" s="13">
        <f t="shared" si="7"/>
        <v>0</v>
      </c>
      <c r="W145" s="24">
        <f t="shared" si="8"/>
        <v>0</v>
      </c>
      <c r="Y145" s="11">
        <f>SUM(K145,N145,Q145)</f>
        <v>0</v>
      </c>
    </row>
    <row r="146" spans="1:57" ht="15.75" x14ac:dyDescent="0.25">
      <c r="A146" s="11" t="s">
        <v>793</v>
      </c>
      <c r="U146" s="11" t="str">
        <f t="shared" si="6"/>
        <v/>
      </c>
      <c r="V146" s="13">
        <f t="shared" si="7"/>
        <v>0</v>
      </c>
      <c r="W146" s="24">
        <f t="shared" si="8"/>
        <v>0</v>
      </c>
      <c r="Y146" s="11">
        <f>SUM(K146,N146,Q146)</f>
        <v>0</v>
      </c>
    </row>
    <row r="147" spans="1:57" ht="15.75" x14ac:dyDescent="0.25">
      <c r="A147" s="11" t="s">
        <v>794</v>
      </c>
      <c r="U147" s="11" t="str">
        <f t="shared" si="6"/>
        <v/>
      </c>
      <c r="V147" s="13">
        <f t="shared" si="7"/>
        <v>0</v>
      </c>
      <c r="W147" s="24">
        <f t="shared" si="8"/>
        <v>0</v>
      </c>
      <c r="Y147" s="11">
        <f>SUM(K147,N147,Q147)</f>
        <v>0</v>
      </c>
    </row>
    <row r="148" spans="1:57" s="25" customFormat="1" ht="15.75" x14ac:dyDescent="0.25">
      <c r="L148" s="26"/>
      <c r="M148" s="27"/>
      <c r="O148" s="26"/>
      <c r="P148" s="27"/>
      <c r="R148" s="26"/>
      <c r="S148" s="27"/>
      <c r="V148" s="28"/>
      <c r="W148" s="29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</row>
    <row r="149" spans="1:57" ht="15.75" x14ac:dyDescent="0.25">
      <c r="A149" s="11" t="s">
        <v>795</v>
      </c>
      <c r="U149" s="11" t="str">
        <f t="shared" si="6"/>
        <v/>
      </c>
      <c r="V149" s="13">
        <f t="shared" si="7"/>
        <v>0</v>
      </c>
      <c r="W149" s="24">
        <f t="shared" si="8"/>
        <v>0</v>
      </c>
      <c r="Y149" s="11">
        <f>SUM(K149,N149,Q149)</f>
        <v>0</v>
      </c>
      <c r="AC149" s="11">
        <f>SUM(V149,V151,V150,V152,-AF149)</f>
        <v>0</v>
      </c>
      <c r="AF149" s="11">
        <f>MIN(V149:V152)</f>
        <v>0</v>
      </c>
    </row>
    <row r="150" spans="1:57" ht="15.75" x14ac:dyDescent="0.25">
      <c r="A150" s="11" t="s">
        <v>796</v>
      </c>
      <c r="U150" s="11" t="str">
        <f t="shared" si="6"/>
        <v/>
      </c>
      <c r="V150" s="13">
        <f t="shared" si="7"/>
        <v>0</v>
      </c>
      <c r="W150" s="24">
        <f t="shared" si="8"/>
        <v>0</v>
      </c>
      <c r="Y150" s="11">
        <f>SUM(K150,N150,Q150)</f>
        <v>0</v>
      </c>
    </row>
    <row r="151" spans="1:57" ht="15.75" x14ac:dyDescent="0.25">
      <c r="A151" s="11" t="s">
        <v>797</v>
      </c>
      <c r="U151" s="11" t="str">
        <f t="shared" si="6"/>
        <v/>
      </c>
      <c r="V151" s="13">
        <f t="shared" si="7"/>
        <v>0</v>
      </c>
      <c r="W151" s="24">
        <f t="shared" si="8"/>
        <v>0</v>
      </c>
      <c r="Y151" s="11">
        <f>SUM(K151,N151,Q151)</f>
        <v>0</v>
      </c>
    </row>
    <row r="152" spans="1:57" ht="15.75" x14ac:dyDescent="0.25">
      <c r="A152" s="11" t="s">
        <v>798</v>
      </c>
      <c r="U152" s="11" t="str">
        <f t="shared" si="6"/>
        <v/>
      </c>
      <c r="V152" s="13">
        <f t="shared" si="7"/>
        <v>0</v>
      </c>
      <c r="W152" s="24">
        <f t="shared" si="8"/>
        <v>0</v>
      </c>
      <c r="Y152" s="11">
        <f>SUM(K152,N152,Q152)</f>
        <v>0</v>
      </c>
    </row>
  </sheetData>
  <conditionalFormatting sqref="W4:W152">
    <cfRule type="cellIs" dxfId="89" priority="2" operator="equal">
      <formula>2</formula>
    </cfRule>
  </conditionalFormatting>
  <conditionalFormatting sqref="U1:U1048576">
    <cfRule type="cellIs" dxfId="88" priority="6" operator="between">
      <formula>-21</formula>
      <formula>-8</formula>
    </cfRule>
    <cfRule type="cellIs" dxfId="87" priority="7" operator="between">
      <formula>-8</formula>
      <formula>-21</formula>
    </cfRule>
  </conditionalFormatting>
  <conditionalFormatting sqref="V1:W2 V153:W1048576 V4:V152 W3">
    <cfRule type="cellIs" dxfId="86" priority="5" operator="equal">
      <formula>15</formula>
    </cfRule>
  </conditionalFormatting>
  <conditionalFormatting sqref="W4:W152">
    <cfRule type="cellIs" dxfId="85" priority="3" operator="equal">
      <formula>3</formula>
    </cfRule>
  </conditionalFormatting>
  <conditionalFormatting sqref="X4:XFD152 A4:V152">
    <cfRule type="expression" dxfId="84" priority="4">
      <formula>$U4&lt;=-8</formula>
    </cfRule>
  </conditionalFormatting>
  <conditionalFormatting sqref="V3">
    <cfRule type="cellIs" dxfId="83" priority="1" operator="equal">
      <formula>15</formula>
    </cfRule>
  </conditionalFormatting>
  <dataValidations count="2">
    <dataValidation type="list" allowBlank="1" showInputMessage="1" showErrorMessage="1" sqref="T4:T152" xr:uid="{1D160FEB-27A3-9F4A-B8D1-A7FDC9911D59}">
      <formula1>$AG$1:$AI$1</formula1>
    </dataValidation>
    <dataValidation type="list" allowBlank="1" showInputMessage="1" showErrorMessage="1" sqref="L4:L7 L9:L12 L14:L17 L19:L22 L24:L27 L29:L32 L34:L37 L39:L42 L44:L47 L49:L52 L54:L57 L59:L62 L64:L67 L69:L72 L74:L77 L79:L82 L84:L87 L89:L92 L94:L97 L99:L102 L104:L107 L109:L112 L114:L117 L119:L122 L124:L127 L129:L132 L134:L137 L139:L142 L144:L147 L149:L152 O4:O7 R4:R7 O9:O12 R9:R12 O14:O17 R14:R17 O19:O22 R19:R22 O24:O27 R24:R27 O29:O32 R29:R32 O34:O37 R34:R37 O39:O42 R39:R42 O44:O47 R44:R47 O49:O52 R49:R52 O54:O57 R54:R57 O59:O62 R59:R62 O64:O67 R64:R67 O69:O72 R69:R72 O74:O77 R74:R77 O79:O82 R79:R82 O84:O87 R84:R87 O89:O92 R89:R92 O94:O97 R94:R97 O99:O102 R99:R102 O104:O107 R104:R107 O109:O112 R109:R112 O114:O117 R114:R117 O119:O122 R119:R122 O124:O127 R124:R127 O129:O132 R129:R132 O134:O137 R134:R137 O139:O142 R139:R142 O144:O147 R144:R147 O149:O152 R149:R152" xr:uid="{CA19AA64-32A5-3F41-AA38-2A1A0BF53885}">
      <formula1>$AB$1:$AF$1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22"/>
  <sheetViews>
    <sheetView topLeftCell="A23" workbookViewId="0">
      <selection activeCell="I47" sqref="I47"/>
    </sheetView>
  </sheetViews>
  <sheetFormatPr defaultColWidth="8.7109375" defaultRowHeight="15" x14ac:dyDescent="0.25"/>
  <cols>
    <col min="1" max="3" width="10.28515625" customWidth="1"/>
    <col min="4" max="4" width="10.28515625" style="51" customWidth="1"/>
    <col min="5" max="5" width="18.140625" bestFit="1" customWidth="1"/>
    <col min="6" max="6" width="18.140625" customWidth="1"/>
    <col min="7" max="7" width="11.7109375" bestFit="1" customWidth="1"/>
    <col min="8" max="8" width="11.7109375" customWidth="1"/>
    <col min="9" max="9" width="11.7109375" bestFit="1" customWidth="1"/>
    <col min="10" max="10" width="11.7109375" customWidth="1"/>
    <col min="11" max="12" width="15.7109375" style="1" bestFit="1" customWidth="1"/>
  </cols>
  <sheetData>
    <row r="1" spans="1:12" x14ac:dyDescent="0.25">
      <c r="A1" t="s">
        <v>199</v>
      </c>
      <c r="E1" t="s">
        <v>189</v>
      </c>
    </row>
    <row r="2" spans="1:12" x14ac:dyDescent="0.25">
      <c r="A2" t="s">
        <v>184</v>
      </c>
      <c r="B2" t="s">
        <v>182</v>
      </c>
      <c r="C2" t="s">
        <v>801</v>
      </c>
      <c r="D2" s="51" t="s">
        <v>800</v>
      </c>
      <c r="E2" t="s">
        <v>805</v>
      </c>
      <c r="F2" t="s">
        <v>188</v>
      </c>
      <c r="G2" t="s">
        <v>802</v>
      </c>
      <c r="H2" t="s">
        <v>806</v>
      </c>
      <c r="I2" t="s">
        <v>803</v>
      </c>
      <c r="J2" t="s">
        <v>807</v>
      </c>
      <c r="K2" s="1" t="s">
        <v>804</v>
      </c>
      <c r="L2" s="1" t="s">
        <v>187</v>
      </c>
    </row>
    <row r="3" spans="1:12" x14ac:dyDescent="0.25">
      <c r="A3" t="str">
        <f>MusicalTheatre!A4</f>
        <v>A-601</v>
      </c>
      <c r="B3">
        <f>MusicalTheatre!Y4</f>
        <v>7</v>
      </c>
      <c r="C3">
        <f>MusicalTheatre!V4</f>
        <v>72</v>
      </c>
      <c r="I3" s="48"/>
      <c r="J3" s="48"/>
      <c r="K3" s="1">
        <f t="shared" ref="K3:L34" si="0">SUM(E3,G3,I3)</f>
        <v>0</v>
      </c>
      <c r="L3" s="1">
        <f>SUM(F3,H3,J3)</f>
        <v>0</v>
      </c>
    </row>
    <row r="4" spans="1:12" x14ac:dyDescent="0.25">
      <c r="A4" t="str">
        <f>MusicalTheatre!A5</f>
        <v>A-602</v>
      </c>
      <c r="B4">
        <f>MusicalTheatre!Y5</f>
        <v>7</v>
      </c>
      <c r="C4">
        <f>MusicalTheatre!V5</f>
        <v>67</v>
      </c>
      <c r="K4" s="1">
        <f t="shared" si="0"/>
        <v>0</v>
      </c>
      <c r="L4" s="1">
        <f t="shared" si="0"/>
        <v>0</v>
      </c>
    </row>
    <row r="5" spans="1:12" x14ac:dyDescent="0.25">
      <c r="A5" t="str">
        <f>MusicalTheatre!A6</f>
        <v>A-603</v>
      </c>
      <c r="B5">
        <f>MusicalTheatre!Y6</f>
        <v>8</v>
      </c>
      <c r="C5">
        <f>MusicalTheatre!V6</f>
        <v>70</v>
      </c>
      <c r="I5" s="48"/>
      <c r="J5" s="48"/>
      <c r="K5" s="1">
        <f t="shared" si="0"/>
        <v>0</v>
      </c>
      <c r="L5" s="1">
        <f t="shared" si="0"/>
        <v>0</v>
      </c>
    </row>
    <row r="6" spans="1:12" x14ac:dyDescent="0.25">
      <c r="A6" t="str">
        <f>MusicalTheatre!A7</f>
        <v>A-604</v>
      </c>
      <c r="B6">
        <f>MusicalTheatre!Y7</f>
        <v>9</v>
      </c>
      <c r="C6">
        <f>MusicalTheatre!V7</f>
        <v>65</v>
      </c>
      <c r="K6" s="1">
        <f t="shared" si="0"/>
        <v>0</v>
      </c>
      <c r="L6" s="1">
        <f t="shared" si="0"/>
        <v>0</v>
      </c>
    </row>
    <row r="7" spans="1:12" x14ac:dyDescent="0.25">
      <c r="A7" t="str">
        <f>MusicalTheatre!A124</f>
        <v>AA-601</v>
      </c>
      <c r="B7">
        <f>MusicalTheatre!Y8</f>
        <v>0</v>
      </c>
      <c r="C7">
        <f>MusicalTheatre!V8</f>
        <v>0</v>
      </c>
      <c r="I7" s="48"/>
      <c r="J7" s="48"/>
      <c r="K7" s="1">
        <f t="shared" si="0"/>
        <v>0</v>
      </c>
      <c r="L7" s="1">
        <f t="shared" si="0"/>
        <v>0</v>
      </c>
    </row>
    <row r="8" spans="1:12" x14ac:dyDescent="0.25">
      <c r="A8" t="str">
        <f>MusicalTheatre!A125</f>
        <v>AA-602</v>
      </c>
      <c r="B8">
        <f>MusicalTheatre!Y9</f>
        <v>8</v>
      </c>
      <c r="C8">
        <f>MusicalTheatre!V9</f>
        <v>66</v>
      </c>
      <c r="K8" s="1">
        <f t="shared" si="0"/>
        <v>0</v>
      </c>
      <c r="L8" s="1">
        <f t="shared" si="0"/>
        <v>0</v>
      </c>
    </row>
    <row r="9" spans="1:12" x14ac:dyDescent="0.25">
      <c r="A9" t="str">
        <f>MusicalTheatre!A126</f>
        <v>AA-603</v>
      </c>
      <c r="B9">
        <f>MusicalTheatre!Y10</f>
        <v>8</v>
      </c>
      <c r="C9">
        <f>MusicalTheatre!V10</f>
        <v>72</v>
      </c>
      <c r="I9" s="48"/>
      <c r="J9" s="48"/>
      <c r="K9" s="1">
        <f t="shared" si="0"/>
        <v>0</v>
      </c>
      <c r="L9" s="1">
        <f t="shared" si="0"/>
        <v>0</v>
      </c>
    </row>
    <row r="10" spans="1:12" x14ac:dyDescent="0.25">
      <c r="A10" t="str">
        <f>MusicalTheatre!A127</f>
        <v>AA-604</v>
      </c>
      <c r="B10">
        <f>MusicalTheatre!Y11</f>
        <v>7</v>
      </c>
      <c r="C10">
        <f>MusicalTheatre!V11</f>
        <v>66</v>
      </c>
      <c r="K10" s="1">
        <f t="shared" si="0"/>
        <v>0</v>
      </c>
      <c r="L10" s="1">
        <f t="shared" si="0"/>
        <v>0</v>
      </c>
    </row>
    <row r="11" spans="1:12" x14ac:dyDescent="0.25">
      <c r="A11" t="str">
        <f>MusicalTheatre!A9</f>
        <v>B-601</v>
      </c>
      <c r="B11">
        <f>MusicalTheatre!Y12</f>
        <v>11</v>
      </c>
      <c r="C11">
        <f>MusicalTheatre!V12</f>
        <v>64</v>
      </c>
      <c r="I11" s="48"/>
      <c r="J11" s="48"/>
      <c r="K11" s="1">
        <f t="shared" si="0"/>
        <v>0</v>
      </c>
      <c r="L11" s="1">
        <f t="shared" si="0"/>
        <v>0</v>
      </c>
    </row>
    <row r="12" spans="1:12" x14ac:dyDescent="0.25">
      <c r="A12" t="str">
        <f>MusicalTheatre!A10</f>
        <v>B-602</v>
      </c>
      <c r="B12">
        <f>MusicalTheatre!Y13</f>
        <v>0</v>
      </c>
      <c r="C12">
        <f>MusicalTheatre!V13</f>
        <v>0</v>
      </c>
      <c r="K12" s="1">
        <f t="shared" si="0"/>
        <v>0</v>
      </c>
      <c r="L12" s="1">
        <f t="shared" si="0"/>
        <v>0</v>
      </c>
    </row>
    <row r="13" spans="1:12" x14ac:dyDescent="0.25">
      <c r="A13" t="str">
        <f>MusicalTheatre!A11</f>
        <v>B-603</v>
      </c>
      <c r="B13">
        <f>MusicalTheatre!Y14</f>
        <v>0</v>
      </c>
      <c r="C13">
        <f>MusicalTheatre!V14</f>
        <v>0</v>
      </c>
      <c r="I13" s="48"/>
      <c r="J13" s="48"/>
      <c r="K13" s="1">
        <f t="shared" si="0"/>
        <v>0</v>
      </c>
      <c r="L13" s="1">
        <f t="shared" si="0"/>
        <v>0</v>
      </c>
    </row>
    <row r="14" spans="1:12" x14ac:dyDescent="0.25">
      <c r="A14" t="str">
        <f>MusicalTheatre!A12</f>
        <v>B-604</v>
      </c>
      <c r="B14">
        <f>MusicalTheatre!Y15</f>
        <v>7</v>
      </c>
      <c r="C14">
        <f>MusicalTheatre!V15</f>
        <v>69</v>
      </c>
      <c r="K14" s="1">
        <f t="shared" si="0"/>
        <v>0</v>
      </c>
      <c r="L14" s="1">
        <f t="shared" si="0"/>
        <v>0</v>
      </c>
    </row>
    <row r="15" spans="1:12" x14ac:dyDescent="0.25">
      <c r="A15" t="str">
        <f>MusicalTheatre!A129</f>
        <v>BB-601</v>
      </c>
      <c r="B15">
        <f>MusicalTheatre!Y16</f>
        <v>7</v>
      </c>
      <c r="C15">
        <f>MusicalTheatre!V16</f>
        <v>66</v>
      </c>
      <c r="I15" s="48"/>
      <c r="J15" s="48"/>
      <c r="K15" s="1">
        <f t="shared" si="0"/>
        <v>0</v>
      </c>
      <c r="L15" s="1">
        <f t="shared" si="0"/>
        <v>0</v>
      </c>
    </row>
    <row r="16" spans="1:12" x14ac:dyDescent="0.25">
      <c r="A16" t="str">
        <f>MusicalTheatre!A130</f>
        <v>BB-602</v>
      </c>
      <c r="B16">
        <f>MusicalTheatre!Y17</f>
        <v>6</v>
      </c>
      <c r="C16">
        <f>MusicalTheatre!V17</f>
        <v>71</v>
      </c>
      <c r="K16" s="1">
        <f t="shared" si="0"/>
        <v>0</v>
      </c>
      <c r="L16" s="1">
        <f t="shared" si="0"/>
        <v>0</v>
      </c>
    </row>
    <row r="17" spans="1:12" x14ac:dyDescent="0.25">
      <c r="A17" t="str">
        <f>MusicalTheatre!A131</f>
        <v>BB-603</v>
      </c>
      <c r="B17">
        <f>MusicalTheatre!Y18</f>
        <v>0</v>
      </c>
      <c r="C17">
        <f>MusicalTheatre!V18</f>
        <v>0</v>
      </c>
      <c r="I17" s="48"/>
      <c r="J17" s="48"/>
      <c r="K17" s="1">
        <f t="shared" si="0"/>
        <v>0</v>
      </c>
      <c r="L17" s="1">
        <f t="shared" si="0"/>
        <v>0</v>
      </c>
    </row>
    <row r="18" spans="1:12" x14ac:dyDescent="0.25">
      <c r="A18" t="str">
        <f>MusicalTheatre!A132</f>
        <v>BB-604</v>
      </c>
      <c r="B18">
        <f>MusicalTheatre!Y19</f>
        <v>5</v>
      </c>
      <c r="C18">
        <f>MusicalTheatre!V19</f>
        <v>71</v>
      </c>
      <c r="K18" s="1">
        <f t="shared" si="0"/>
        <v>0</v>
      </c>
      <c r="L18" s="1">
        <f t="shared" si="0"/>
        <v>0</v>
      </c>
    </row>
    <row r="19" spans="1:12" x14ac:dyDescent="0.25">
      <c r="A19" t="str">
        <f>MusicalTheatre!A14</f>
        <v>C-601</v>
      </c>
      <c r="B19">
        <f>MusicalTheatre!Y20</f>
        <v>9</v>
      </c>
      <c r="C19">
        <f>MusicalTheatre!V20</f>
        <v>72</v>
      </c>
      <c r="I19" s="48"/>
      <c r="J19" s="48"/>
      <c r="K19" s="1">
        <f t="shared" si="0"/>
        <v>0</v>
      </c>
      <c r="L19" s="1">
        <f t="shared" si="0"/>
        <v>0</v>
      </c>
    </row>
    <row r="20" spans="1:12" x14ac:dyDescent="0.25">
      <c r="A20" t="str">
        <f>MusicalTheatre!A15</f>
        <v>C-602</v>
      </c>
      <c r="B20">
        <f>MusicalTheatre!Y21</f>
        <v>7</v>
      </c>
      <c r="C20">
        <f>MusicalTheatre!V21</f>
        <v>69</v>
      </c>
      <c r="K20" s="1">
        <f t="shared" si="0"/>
        <v>0</v>
      </c>
      <c r="L20" s="1">
        <f t="shared" si="0"/>
        <v>0</v>
      </c>
    </row>
    <row r="21" spans="1:12" x14ac:dyDescent="0.25">
      <c r="A21" t="str">
        <f>MusicalTheatre!A16</f>
        <v>C-603</v>
      </c>
      <c r="B21">
        <f>MusicalTheatre!Y22</f>
        <v>12</v>
      </c>
      <c r="C21">
        <f>MusicalTheatre!V22</f>
        <v>60</v>
      </c>
      <c r="I21" s="48"/>
      <c r="J21" s="48"/>
      <c r="K21" s="1">
        <f t="shared" si="0"/>
        <v>0</v>
      </c>
      <c r="L21" s="1">
        <f t="shared" si="0"/>
        <v>0</v>
      </c>
    </row>
    <row r="22" spans="1:12" x14ac:dyDescent="0.25">
      <c r="A22" t="str">
        <f>MusicalTheatre!A17</f>
        <v>C-604</v>
      </c>
      <c r="B22">
        <f>MusicalTheatre!Y23</f>
        <v>0</v>
      </c>
      <c r="C22">
        <f>MusicalTheatre!V23</f>
        <v>0</v>
      </c>
      <c r="K22" s="1">
        <f t="shared" si="0"/>
        <v>0</v>
      </c>
      <c r="L22" s="1">
        <f t="shared" si="0"/>
        <v>0</v>
      </c>
    </row>
    <row r="23" spans="1:12" x14ac:dyDescent="0.25">
      <c r="A23" t="str">
        <f>MusicalTheatre!A134</f>
        <v>CC-601</v>
      </c>
      <c r="B23">
        <f>MusicalTheatre!Y24</f>
        <v>9</v>
      </c>
      <c r="C23">
        <f>MusicalTheatre!V24</f>
        <v>63</v>
      </c>
      <c r="I23" s="48"/>
      <c r="J23" s="48"/>
      <c r="K23" s="1">
        <f t="shared" si="0"/>
        <v>0</v>
      </c>
      <c r="L23" s="1">
        <f t="shared" si="0"/>
        <v>0</v>
      </c>
    </row>
    <row r="24" spans="1:12" x14ac:dyDescent="0.25">
      <c r="A24" t="str">
        <f>MusicalTheatre!A135</f>
        <v>CC-602</v>
      </c>
      <c r="B24">
        <f>MusicalTheatre!Y25</f>
        <v>7</v>
      </c>
      <c r="C24">
        <f>MusicalTheatre!V25</f>
        <v>68</v>
      </c>
      <c r="K24" s="1">
        <f t="shared" si="0"/>
        <v>0</v>
      </c>
      <c r="L24" s="1">
        <f t="shared" si="0"/>
        <v>0</v>
      </c>
    </row>
    <row r="25" spans="1:12" x14ac:dyDescent="0.25">
      <c r="A25" t="str">
        <f>MusicalTheatre!A136</f>
        <v>CC-603</v>
      </c>
      <c r="B25">
        <f>MusicalTheatre!Y26</f>
        <v>9</v>
      </c>
      <c r="C25">
        <f>MusicalTheatre!V26</f>
        <v>71</v>
      </c>
      <c r="I25" s="48"/>
      <c r="J25" s="48"/>
      <c r="K25" s="1">
        <f t="shared" si="0"/>
        <v>0</v>
      </c>
      <c r="L25" s="1">
        <f t="shared" si="0"/>
        <v>0</v>
      </c>
    </row>
    <row r="26" spans="1:12" x14ac:dyDescent="0.25">
      <c r="A26" t="str">
        <f>MusicalTheatre!A137</f>
        <v>CC-604</v>
      </c>
      <c r="B26">
        <f>MusicalTheatre!Y27</f>
        <v>0</v>
      </c>
      <c r="C26">
        <f>MusicalTheatre!V27</f>
        <v>0</v>
      </c>
      <c r="K26" s="1">
        <f t="shared" si="0"/>
        <v>0</v>
      </c>
      <c r="L26" s="1">
        <f t="shared" si="0"/>
        <v>0</v>
      </c>
    </row>
    <row r="27" spans="1:12" x14ac:dyDescent="0.25">
      <c r="A27" t="str">
        <f>MusicalTheatre!A19</f>
        <v>D-601</v>
      </c>
      <c r="B27">
        <f>MusicalTheatre!Y28</f>
        <v>0</v>
      </c>
      <c r="C27">
        <f>MusicalTheatre!V28</f>
        <v>0</v>
      </c>
      <c r="I27" s="48"/>
      <c r="J27" s="48"/>
      <c r="K27" s="1">
        <f t="shared" si="0"/>
        <v>0</v>
      </c>
      <c r="L27" s="1">
        <f t="shared" si="0"/>
        <v>0</v>
      </c>
    </row>
    <row r="28" spans="1:12" x14ac:dyDescent="0.25">
      <c r="A28" t="str">
        <f>MusicalTheatre!A20</f>
        <v>D-602</v>
      </c>
      <c r="B28">
        <f>MusicalTheatre!Y29</f>
        <v>7</v>
      </c>
      <c r="C28">
        <f>MusicalTheatre!V29</f>
        <v>69</v>
      </c>
      <c r="K28" s="1">
        <f t="shared" si="0"/>
        <v>0</v>
      </c>
      <c r="L28" s="1">
        <f t="shared" si="0"/>
        <v>0</v>
      </c>
    </row>
    <row r="29" spans="1:12" x14ac:dyDescent="0.25">
      <c r="A29" t="str">
        <f>MusicalTheatre!A21</f>
        <v>D-603</v>
      </c>
      <c r="B29">
        <f>MusicalTheatre!Y30</f>
        <v>4</v>
      </c>
      <c r="C29">
        <f>MusicalTheatre!V30</f>
        <v>74</v>
      </c>
      <c r="I29" s="48"/>
      <c r="J29" s="48"/>
      <c r="K29" s="1">
        <f t="shared" si="0"/>
        <v>0</v>
      </c>
      <c r="L29" s="1">
        <f t="shared" si="0"/>
        <v>0</v>
      </c>
    </row>
    <row r="30" spans="1:12" x14ac:dyDescent="0.25">
      <c r="A30" t="str">
        <f>MusicalTheatre!A22</f>
        <v>D-604</v>
      </c>
      <c r="B30">
        <f>MusicalTheatre!Y31</f>
        <v>4</v>
      </c>
      <c r="C30">
        <f>MusicalTheatre!V31</f>
        <v>15</v>
      </c>
      <c r="K30" s="1">
        <f t="shared" si="0"/>
        <v>0</v>
      </c>
      <c r="L30" s="1">
        <f t="shared" si="0"/>
        <v>0</v>
      </c>
    </row>
    <row r="31" spans="1:12" x14ac:dyDescent="0.25">
      <c r="A31" t="str">
        <f>MusicalTheatre!A139</f>
        <v>DD-601</v>
      </c>
      <c r="B31">
        <f>MusicalTheatre!Y32</f>
        <v>5</v>
      </c>
      <c r="C31">
        <f>MusicalTheatre!V32</f>
        <v>73</v>
      </c>
      <c r="I31" s="48"/>
      <c r="J31" s="48"/>
      <c r="K31" s="1">
        <f t="shared" si="0"/>
        <v>0</v>
      </c>
      <c r="L31" s="1">
        <f t="shared" si="0"/>
        <v>0</v>
      </c>
    </row>
    <row r="32" spans="1:12" x14ac:dyDescent="0.25">
      <c r="A32" t="str">
        <f>MusicalTheatre!A140</f>
        <v>DD-602</v>
      </c>
      <c r="B32">
        <f>MusicalTheatre!Y33</f>
        <v>0</v>
      </c>
      <c r="C32">
        <f>MusicalTheatre!V33</f>
        <v>0</v>
      </c>
      <c r="K32" s="1">
        <f t="shared" si="0"/>
        <v>0</v>
      </c>
      <c r="L32" s="1">
        <f t="shared" si="0"/>
        <v>0</v>
      </c>
    </row>
    <row r="33" spans="1:12" x14ac:dyDescent="0.25">
      <c r="A33" t="str">
        <f>MusicalTheatre!A141</f>
        <v>DD-603</v>
      </c>
      <c r="B33">
        <f>MusicalTheatre!Y34</f>
        <v>6</v>
      </c>
      <c r="C33">
        <f>MusicalTheatre!V34</f>
        <v>71</v>
      </c>
      <c r="I33" s="48"/>
      <c r="J33" s="48"/>
      <c r="K33" s="1">
        <f t="shared" si="0"/>
        <v>0</v>
      </c>
      <c r="L33" s="1">
        <f t="shared" si="0"/>
        <v>0</v>
      </c>
    </row>
    <row r="34" spans="1:12" x14ac:dyDescent="0.25">
      <c r="A34" t="str">
        <f>MusicalTheatre!A142</f>
        <v>DD-604</v>
      </c>
      <c r="B34">
        <f>MusicalTheatre!Y35</f>
        <v>11</v>
      </c>
      <c r="C34">
        <f>MusicalTheatre!V35</f>
        <v>56</v>
      </c>
      <c r="K34" s="1">
        <f t="shared" si="0"/>
        <v>0</v>
      </c>
      <c r="L34" s="1">
        <f t="shared" si="0"/>
        <v>0</v>
      </c>
    </row>
    <row r="35" spans="1:12" x14ac:dyDescent="0.25">
      <c r="A35" t="str">
        <f>MusicalTheatre!A24</f>
        <v>E-601</v>
      </c>
      <c r="B35">
        <f>MusicalTheatre!Y36</f>
        <v>0</v>
      </c>
      <c r="C35">
        <f>MusicalTheatre!V36</f>
        <v>0</v>
      </c>
      <c r="I35" s="48"/>
      <c r="J35" s="48"/>
      <c r="K35" s="1">
        <f t="shared" ref="K35:L66" si="1">SUM(E35,G35,I35)</f>
        <v>0</v>
      </c>
      <c r="L35" s="1">
        <f t="shared" si="1"/>
        <v>0</v>
      </c>
    </row>
    <row r="36" spans="1:12" x14ac:dyDescent="0.25">
      <c r="A36" t="str">
        <f>MusicalTheatre!A25</f>
        <v>E-602</v>
      </c>
      <c r="B36">
        <f>MusicalTheatre!Y37</f>
        <v>0</v>
      </c>
      <c r="C36">
        <f>MusicalTheatre!V37</f>
        <v>0</v>
      </c>
      <c r="K36" s="1">
        <f t="shared" si="1"/>
        <v>0</v>
      </c>
      <c r="L36" s="1">
        <f t="shared" si="1"/>
        <v>0</v>
      </c>
    </row>
    <row r="37" spans="1:12" x14ac:dyDescent="0.25">
      <c r="A37" t="str">
        <f>MusicalTheatre!A26</f>
        <v>E-603</v>
      </c>
      <c r="B37">
        <f>MusicalTheatre!Y38</f>
        <v>0</v>
      </c>
      <c r="C37">
        <f>MusicalTheatre!V38</f>
        <v>0</v>
      </c>
      <c r="I37" s="48"/>
      <c r="J37" s="48"/>
      <c r="K37" s="1">
        <f t="shared" si="1"/>
        <v>0</v>
      </c>
      <c r="L37" s="1">
        <f t="shared" si="1"/>
        <v>0</v>
      </c>
    </row>
    <row r="38" spans="1:12" x14ac:dyDescent="0.25">
      <c r="A38" t="str">
        <f>MusicalTheatre!A27</f>
        <v>E-604</v>
      </c>
      <c r="B38">
        <f>MusicalTheatre!Y39</f>
        <v>11</v>
      </c>
      <c r="C38">
        <f>MusicalTheatre!V39</f>
        <v>63</v>
      </c>
      <c r="K38" s="1">
        <f t="shared" si="1"/>
        <v>0</v>
      </c>
      <c r="L38" s="1">
        <f t="shared" si="1"/>
        <v>0</v>
      </c>
    </row>
    <row r="39" spans="1:12" x14ac:dyDescent="0.25">
      <c r="A39" t="str">
        <f>MusicalTheatre!A144</f>
        <v>EE-601</v>
      </c>
      <c r="B39">
        <f>MusicalTheatre!Y40</f>
        <v>9</v>
      </c>
      <c r="C39">
        <f>MusicalTheatre!V40</f>
        <v>64</v>
      </c>
      <c r="I39" s="48"/>
      <c r="J39" s="48"/>
      <c r="K39" s="1">
        <f t="shared" si="1"/>
        <v>0</v>
      </c>
      <c r="L39" s="1">
        <f t="shared" si="1"/>
        <v>0</v>
      </c>
    </row>
    <row r="40" spans="1:12" x14ac:dyDescent="0.25">
      <c r="A40" t="str">
        <f>MusicalTheatre!A145</f>
        <v>EE-602</v>
      </c>
      <c r="B40">
        <f>MusicalTheatre!Y41</f>
        <v>12</v>
      </c>
      <c r="C40">
        <f>MusicalTheatre!V41</f>
        <v>46</v>
      </c>
      <c r="K40" s="1">
        <f t="shared" si="1"/>
        <v>0</v>
      </c>
      <c r="L40" s="1">
        <f t="shared" si="1"/>
        <v>0</v>
      </c>
    </row>
    <row r="41" spans="1:12" x14ac:dyDescent="0.25">
      <c r="A41" t="str">
        <f>MusicalTheatre!A146</f>
        <v>EE-603</v>
      </c>
      <c r="B41">
        <f>MusicalTheatre!Y42</f>
        <v>8</v>
      </c>
      <c r="C41">
        <f>MusicalTheatre!V42</f>
        <v>71</v>
      </c>
      <c r="I41" s="48"/>
      <c r="J41" s="48"/>
      <c r="K41" s="1">
        <f t="shared" si="1"/>
        <v>0</v>
      </c>
      <c r="L41" s="1">
        <f t="shared" si="1"/>
        <v>0</v>
      </c>
    </row>
    <row r="42" spans="1:12" x14ac:dyDescent="0.25">
      <c r="A42" t="str">
        <f>MusicalTheatre!A147</f>
        <v>EE-604</v>
      </c>
      <c r="B42">
        <f>MusicalTheatre!Y43</f>
        <v>0</v>
      </c>
      <c r="C42">
        <f>MusicalTheatre!V43</f>
        <v>0</v>
      </c>
      <c r="K42" s="1">
        <f t="shared" si="1"/>
        <v>0</v>
      </c>
      <c r="L42" s="1">
        <f t="shared" si="1"/>
        <v>0</v>
      </c>
    </row>
    <row r="43" spans="1:12" x14ac:dyDescent="0.25">
      <c r="A43" t="str">
        <f>MusicalTheatre!A29</f>
        <v>F-601</v>
      </c>
      <c r="B43">
        <f>MusicalTheatre!Y44</f>
        <v>11</v>
      </c>
      <c r="C43">
        <f>MusicalTheatre!V44</f>
        <v>65</v>
      </c>
      <c r="I43" s="48"/>
      <c r="J43" s="48"/>
      <c r="K43" s="1">
        <f t="shared" si="1"/>
        <v>0</v>
      </c>
      <c r="L43" s="1">
        <f t="shared" si="1"/>
        <v>0</v>
      </c>
    </row>
    <row r="44" spans="1:12" x14ac:dyDescent="0.25">
      <c r="A44" t="str">
        <f>MusicalTheatre!A30</f>
        <v>F-602</v>
      </c>
      <c r="B44">
        <f>MusicalTheatre!Y45</f>
        <v>9</v>
      </c>
      <c r="C44">
        <f>MusicalTheatre!V45</f>
        <v>61</v>
      </c>
      <c r="E44">
        <v>5</v>
      </c>
      <c r="F44">
        <v>19</v>
      </c>
      <c r="G44">
        <v>5</v>
      </c>
      <c r="H44">
        <v>23</v>
      </c>
      <c r="I44">
        <v>3</v>
      </c>
      <c r="J44">
        <v>20</v>
      </c>
      <c r="K44" s="1">
        <f t="shared" si="1"/>
        <v>13</v>
      </c>
      <c r="L44" s="1">
        <f t="shared" si="1"/>
        <v>62</v>
      </c>
    </row>
    <row r="45" spans="1:12" x14ac:dyDescent="0.25">
      <c r="A45" t="str">
        <f>MusicalTheatre!A31</f>
        <v>F-603</v>
      </c>
      <c r="B45">
        <f>MusicalTheatre!Y46</f>
        <v>11</v>
      </c>
      <c r="C45">
        <f>MusicalTheatre!V46</f>
        <v>66</v>
      </c>
      <c r="I45" s="48"/>
      <c r="J45" s="48"/>
      <c r="K45" s="1">
        <f t="shared" si="1"/>
        <v>0</v>
      </c>
      <c r="L45" s="1">
        <f t="shared" si="1"/>
        <v>0</v>
      </c>
    </row>
    <row r="46" spans="1:12" x14ac:dyDescent="0.25">
      <c r="A46" t="str">
        <f>MusicalTheatre!A32</f>
        <v>F-604</v>
      </c>
      <c r="B46">
        <f>MusicalTheatre!Y47</f>
        <v>12</v>
      </c>
      <c r="C46">
        <f>MusicalTheatre!V47</f>
        <v>59</v>
      </c>
      <c r="E46">
        <v>1</v>
      </c>
      <c r="F46">
        <v>23</v>
      </c>
      <c r="G46">
        <v>2</v>
      </c>
      <c r="H46">
        <v>24</v>
      </c>
      <c r="I46">
        <v>6</v>
      </c>
      <c r="J46">
        <v>17</v>
      </c>
      <c r="K46" s="1">
        <f t="shared" si="1"/>
        <v>9</v>
      </c>
      <c r="L46" s="1">
        <f t="shared" si="1"/>
        <v>64</v>
      </c>
    </row>
    <row r="47" spans="1:12" x14ac:dyDescent="0.25">
      <c r="A47" t="str">
        <f>MusicalTheatre!A149</f>
        <v>FF-601</v>
      </c>
      <c r="B47">
        <f>MusicalTheatre!Y48</f>
        <v>0</v>
      </c>
      <c r="C47">
        <f>MusicalTheatre!V48</f>
        <v>0</v>
      </c>
      <c r="I47" s="48"/>
      <c r="J47" s="48"/>
      <c r="K47" s="1">
        <f t="shared" si="1"/>
        <v>0</v>
      </c>
      <c r="L47" s="1">
        <f t="shared" si="1"/>
        <v>0</v>
      </c>
    </row>
    <row r="48" spans="1:12" x14ac:dyDescent="0.25">
      <c r="A48" t="str">
        <f>MusicalTheatre!A150</f>
        <v>FF-602</v>
      </c>
      <c r="B48">
        <f>MusicalTheatre!Y49</f>
        <v>5</v>
      </c>
      <c r="C48">
        <f>MusicalTheatre!V49</f>
        <v>69</v>
      </c>
      <c r="K48" s="1">
        <f t="shared" si="1"/>
        <v>0</v>
      </c>
      <c r="L48" s="1">
        <f t="shared" si="1"/>
        <v>0</v>
      </c>
    </row>
    <row r="49" spans="1:12" x14ac:dyDescent="0.25">
      <c r="A49" t="str">
        <f>MusicalTheatre!A151</f>
        <v>FF-603</v>
      </c>
      <c r="B49">
        <f>MusicalTheatre!Y50</f>
        <v>10</v>
      </c>
      <c r="C49">
        <f>MusicalTheatre!V50</f>
        <v>65</v>
      </c>
      <c r="I49" s="48"/>
      <c r="J49" s="48"/>
      <c r="K49" s="1">
        <f t="shared" si="1"/>
        <v>0</v>
      </c>
      <c r="L49" s="1">
        <f t="shared" si="1"/>
        <v>0</v>
      </c>
    </row>
    <row r="50" spans="1:12" x14ac:dyDescent="0.25">
      <c r="A50" t="str">
        <f>MusicalTheatre!A152</f>
        <v>FF-604</v>
      </c>
      <c r="B50">
        <f>MusicalTheatre!Y51</f>
        <v>11</v>
      </c>
      <c r="C50">
        <f>MusicalTheatre!V51</f>
        <v>65</v>
      </c>
      <c r="K50" s="1">
        <f t="shared" si="1"/>
        <v>0</v>
      </c>
      <c r="L50" s="1">
        <f t="shared" si="1"/>
        <v>0</v>
      </c>
    </row>
    <row r="51" spans="1:12" x14ac:dyDescent="0.25">
      <c r="A51" t="str">
        <f>MusicalTheatre!A34</f>
        <v>G-601</v>
      </c>
      <c r="B51">
        <f>MusicalTheatre!Y52</f>
        <v>6</v>
      </c>
      <c r="C51">
        <f>MusicalTheatre!V52</f>
        <v>69</v>
      </c>
      <c r="I51" s="48"/>
      <c r="J51" s="48"/>
      <c r="K51" s="1">
        <f t="shared" si="1"/>
        <v>0</v>
      </c>
      <c r="L51" s="1">
        <f t="shared" si="1"/>
        <v>0</v>
      </c>
    </row>
    <row r="52" spans="1:12" x14ac:dyDescent="0.25">
      <c r="A52" t="str">
        <f>MusicalTheatre!A35</f>
        <v>G-602</v>
      </c>
      <c r="B52">
        <f>MusicalTheatre!Y53</f>
        <v>0</v>
      </c>
      <c r="C52">
        <f>MusicalTheatre!V53</f>
        <v>0</v>
      </c>
      <c r="K52" s="1">
        <f t="shared" si="1"/>
        <v>0</v>
      </c>
      <c r="L52" s="1">
        <f t="shared" si="1"/>
        <v>0</v>
      </c>
    </row>
    <row r="53" spans="1:12" x14ac:dyDescent="0.25">
      <c r="A53" t="str">
        <f>MusicalTheatre!A36</f>
        <v>G-603</v>
      </c>
      <c r="B53">
        <f>MusicalTheatre!Y54</f>
        <v>8</v>
      </c>
      <c r="C53">
        <f>MusicalTheatre!V54</f>
        <v>74</v>
      </c>
      <c r="I53" s="48"/>
      <c r="J53" s="48"/>
      <c r="K53" s="1">
        <f t="shared" si="1"/>
        <v>0</v>
      </c>
      <c r="L53" s="1">
        <f t="shared" si="1"/>
        <v>0</v>
      </c>
    </row>
    <row r="54" spans="1:12" x14ac:dyDescent="0.25">
      <c r="A54" t="str">
        <f>MusicalTheatre!A37</f>
        <v>G-604</v>
      </c>
      <c r="B54">
        <f>MusicalTheatre!Y55</f>
        <v>3</v>
      </c>
      <c r="C54">
        <f>MusicalTheatre!V55</f>
        <v>72</v>
      </c>
      <c r="K54" s="1">
        <f t="shared" si="1"/>
        <v>0</v>
      </c>
      <c r="L54" s="1">
        <f t="shared" si="1"/>
        <v>0</v>
      </c>
    </row>
    <row r="55" spans="1:12" x14ac:dyDescent="0.25">
      <c r="A55" t="str">
        <f>MusicalTheatre!A39</f>
        <v>H-601</v>
      </c>
      <c r="B55">
        <f>MusicalTheatre!Y56</f>
        <v>11</v>
      </c>
      <c r="C55">
        <f>MusicalTheatre!V56</f>
        <v>70</v>
      </c>
      <c r="I55" s="48"/>
      <c r="J55" s="48"/>
      <c r="K55" s="1">
        <f t="shared" si="1"/>
        <v>0</v>
      </c>
      <c r="L55" s="1">
        <f t="shared" si="1"/>
        <v>0</v>
      </c>
    </row>
    <row r="56" spans="1:12" x14ac:dyDescent="0.25">
      <c r="A56" t="str">
        <f>MusicalTheatre!A40</f>
        <v>H-602</v>
      </c>
      <c r="B56">
        <f>MusicalTheatre!Y57</f>
        <v>3</v>
      </c>
      <c r="C56">
        <f>MusicalTheatre!V57</f>
        <v>74</v>
      </c>
      <c r="K56" s="1">
        <f t="shared" si="1"/>
        <v>0</v>
      </c>
      <c r="L56" s="1">
        <f t="shared" si="1"/>
        <v>0</v>
      </c>
    </row>
    <row r="57" spans="1:12" x14ac:dyDescent="0.25">
      <c r="A57" t="str">
        <f>MusicalTheatre!A41</f>
        <v>H-603</v>
      </c>
      <c r="B57">
        <f>MusicalTheatre!Y58</f>
        <v>0</v>
      </c>
      <c r="C57">
        <f>MusicalTheatre!V58</f>
        <v>0</v>
      </c>
      <c r="I57" s="48"/>
      <c r="J57" s="48"/>
      <c r="K57" s="1">
        <f t="shared" si="1"/>
        <v>0</v>
      </c>
      <c r="L57" s="1">
        <f t="shared" si="1"/>
        <v>0</v>
      </c>
    </row>
    <row r="58" spans="1:12" x14ac:dyDescent="0.25">
      <c r="A58" t="str">
        <f>MusicalTheatre!A42</f>
        <v>H-604</v>
      </c>
      <c r="B58">
        <f>MusicalTheatre!Y59</f>
        <v>9</v>
      </c>
      <c r="C58">
        <f>MusicalTheatre!V59</f>
        <v>63</v>
      </c>
      <c r="K58" s="1">
        <f t="shared" si="1"/>
        <v>0</v>
      </c>
      <c r="L58" s="1">
        <f t="shared" si="1"/>
        <v>0</v>
      </c>
    </row>
    <row r="59" spans="1:12" x14ac:dyDescent="0.25">
      <c r="A59" t="str">
        <f>MusicalTheatre!A44</f>
        <v>J-601</v>
      </c>
      <c r="B59">
        <f>MusicalTheatre!Y60</f>
        <v>12</v>
      </c>
      <c r="C59">
        <f>MusicalTheatre!V60</f>
        <v>64</v>
      </c>
      <c r="I59" s="48"/>
      <c r="J59" s="48"/>
      <c r="K59" s="1">
        <f t="shared" si="1"/>
        <v>0</v>
      </c>
      <c r="L59" s="1">
        <f t="shared" si="1"/>
        <v>0</v>
      </c>
    </row>
    <row r="60" spans="1:12" x14ac:dyDescent="0.25">
      <c r="A60" t="str">
        <f>MusicalTheatre!A45</f>
        <v>J-602</v>
      </c>
      <c r="B60">
        <f>MusicalTheatre!Y61</f>
        <v>0</v>
      </c>
      <c r="C60">
        <f>MusicalTheatre!V61</f>
        <v>0</v>
      </c>
      <c r="K60" s="1">
        <f t="shared" si="1"/>
        <v>0</v>
      </c>
      <c r="L60" s="1">
        <f t="shared" si="1"/>
        <v>0</v>
      </c>
    </row>
    <row r="61" spans="1:12" x14ac:dyDescent="0.25">
      <c r="A61" t="str">
        <f>MusicalTheatre!A46</f>
        <v>J-603</v>
      </c>
      <c r="B61">
        <f>MusicalTheatre!Y62</f>
        <v>0</v>
      </c>
      <c r="C61">
        <f>MusicalTheatre!V62</f>
        <v>0</v>
      </c>
      <c r="I61" s="48"/>
      <c r="J61" s="48"/>
      <c r="K61" s="1">
        <f t="shared" si="1"/>
        <v>0</v>
      </c>
      <c r="L61" s="1">
        <f t="shared" si="1"/>
        <v>0</v>
      </c>
    </row>
    <row r="62" spans="1:12" x14ac:dyDescent="0.25">
      <c r="A62" t="str">
        <f>MusicalTheatre!A47</f>
        <v>J-604</v>
      </c>
      <c r="B62">
        <f>MusicalTheatre!Y63</f>
        <v>0</v>
      </c>
      <c r="C62">
        <f>MusicalTheatre!V63</f>
        <v>0</v>
      </c>
      <c r="K62" s="1">
        <f t="shared" si="1"/>
        <v>0</v>
      </c>
      <c r="L62" s="1">
        <f t="shared" si="1"/>
        <v>0</v>
      </c>
    </row>
    <row r="63" spans="1:12" x14ac:dyDescent="0.25">
      <c r="A63" t="str">
        <f>MusicalTheatre!A49</f>
        <v>K-601</v>
      </c>
      <c r="B63">
        <f>MusicalTheatre!Y64</f>
        <v>4</v>
      </c>
      <c r="C63">
        <f>MusicalTheatre!V64</f>
        <v>72</v>
      </c>
      <c r="I63" s="48"/>
      <c r="J63" s="48"/>
      <c r="K63" s="1">
        <f t="shared" si="1"/>
        <v>0</v>
      </c>
      <c r="L63" s="1">
        <f t="shared" si="1"/>
        <v>0</v>
      </c>
    </row>
    <row r="64" spans="1:12" x14ac:dyDescent="0.25">
      <c r="A64" t="str">
        <f>MusicalTheatre!A50</f>
        <v>K-602</v>
      </c>
      <c r="B64">
        <f>MusicalTheatre!Y65</f>
        <v>5</v>
      </c>
      <c r="C64">
        <f>MusicalTheatre!V65</f>
        <v>69</v>
      </c>
      <c r="K64" s="1">
        <f t="shared" si="1"/>
        <v>0</v>
      </c>
      <c r="L64" s="1">
        <f t="shared" si="1"/>
        <v>0</v>
      </c>
    </row>
    <row r="65" spans="1:12" x14ac:dyDescent="0.25">
      <c r="A65" t="str">
        <f>MusicalTheatre!A51</f>
        <v>K-603</v>
      </c>
      <c r="B65">
        <f>MusicalTheatre!Y66</f>
        <v>7</v>
      </c>
      <c r="C65">
        <f>MusicalTheatre!V66</f>
        <v>65</v>
      </c>
      <c r="I65" s="48"/>
      <c r="J65" s="48"/>
      <c r="K65" s="1">
        <f t="shared" si="1"/>
        <v>0</v>
      </c>
      <c r="L65" s="1">
        <f t="shared" si="1"/>
        <v>0</v>
      </c>
    </row>
    <row r="66" spans="1:12" x14ac:dyDescent="0.25">
      <c r="A66" t="str">
        <f>MusicalTheatre!A52</f>
        <v>K-604</v>
      </c>
      <c r="B66">
        <f>MusicalTheatre!Y67</f>
        <v>12</v>
      </c>
      <c r="C66">
        <f>MusicalTheatre!V67</f>
        <v>58</v>
      </c>
      <c r="K66" s="1">
        <f t="shared" si="1"/>
        <v>0</v>
      </c>
      <c r="L66" s="1">
        <f t="shared" si="1"/>
        <v>0</v>
      </c>
    </row>
    <row r="67" spans="1:12" x14ac:dyDescent="0.25">
      <c r="A67" t="str">
        <f>MusicalTheatre!A54</f>
        <v>L-601</v>
      </c>
      <c r="B67">
        <f>MusicalTheatre!Y68</f>
        <v>0</v>
      </c>
      <c r="C67">
        <f>MusicalTheatre!V68</f>
        <v>0</v>
      </c>
      <c r="I67" s="48"/>
      <c r="J67" s="48"/>
      <c r="K67" s="1">
        <f t="shared" ref="K67:L98" si="2">SUM(E67,G67,I67)</f>
        <v>0</v>
      </c>
      <c r="L67" s="1">
        <f t="shared" si="2"/>
        <v>0</v>
      </c>
    </row>
    <row r="68" spans="1:12" x14ac:dyDescent="0.25">
      <c r="A68" t="str">
        <f>MusicalTheatre!A55</f>
        <v>L-602</v>
      </c>
      <c r="B68">
        <f>MusicalTheatre!Y69</f>
        <v>8</v>
      </c>
      <c r="C68">
        <f>MusicalTheatre!V69</f>
        <v>66</v>
      </c>
      <c r="E68">
        <v>3</v>
      </c>
      <c r="F68">
        <v>20</v>
      </c>
      <c r="G68">
        <v>3</v>
      </c>
      <c r="H68">
        <v>23</v>
      </c>
      <c r="I68">
        <v>2</v>
      </c>
      <c r="J68">
        <v>22</v>
      </c>
      <c r="K68" s="1">
        <f t="shared" si="2"/>
        <v>8</v>
      </c>
      <c r="L68" s="1">
        <f t="shared" si="2"/>
        <v>65</v>
      </c>
    </row>
    <row r="69" spans="1:12" x14ac:dyDescent="0.25">
      <c r="A69" t="str">
        <f>MusicalTheatre!A56</f>
        <v>L-603</v>
      </c>
      <c r="B69">
        <f>MusicalTheatre!Y70</f>
        <v>12</v>
      </c>
      <c r="C69">
        <f>MusicalTheatre!V70</f>
        <v>61</v>
      </c>
      <c r="I69" s="48"/>
      <c r="J69" s="48"/>
      <c r="K69" s="1">
        <f t="shared" si="2"/>
        <v>0</v>
      </c>
      <c r="L69" s="1">
        <f t="shared" si="2"/>
        <v>0</v>
      </c>
    </row>
    <row r="70" spans="1:12" x14ac:dyDescent="0.25">
      <c r="A70" t="str">
        <f>MusicalTheatre!A57</f>
        <v>L-604</v>
      </c>
      <c r="B70">
        <f>MusicalTheatre!Y71</f>
        <v>11</v>
      </c>
      <c r="C70">
        <f>MusicalTheatre!V71</f>
        <v>65</v>
      </c>
      <c r="E70">
        <v>2</v>
      </c>
      <c r="F70">
        <v>21</v>
      </c>
      <c r="G70">
        <v>1</v>
      </c>
      <c r="H70">
        <v>24</v>
      </c>
      <c r="I70">
        <v>1</v>
      </c>
      <c r="J70">
        <v>25</v>
      </c>
      <c r="K70" s="1">
        <f t="shared" si="2"/>
        <v>4</v>
      </c>
      <c r="L70" s="1">
        <f t="shared" si="2"/>
        <v>70</v>
      </c>
    </row>
    <row r="71" spans="1:12" x14ac:dyDescent="0.25">
      <c r="A71" t="str">
        <f>MusicalTheatre!A59</f>
        <v>M-601</v>
      </c>
      <c r="B71">
        <f>MusicalTheatre!Y72</f>
        <v>0</v>
      </c>
      <c r="C71">
        <f>MusicalTheatre!V72</f>
        <v>0</v>
      </c>
      <c r="I71" s="48"/>
      <c r="J71" s="48"/>
      <c r="K71" s="1">
        <f t="shared" si="2"/>
        <v>0</v>
      </c>
      <c r="L71" s="1">
        <f t="shared" si="2"/>
        <v>0</v>
      </c>
    </row>
    <row r="72" spans="1:12" x14ac:dyDescent="0.25">
      <c r="A72" t="str">
        <f>MusicalTheatre!A60</f>
        <v>M-602</v>
      </c>
      <c r="B72">
        <f>MusicalTheatre!Y73</f>
        <v>0</v>
      </c>
      <c r="C72">
        <f>MusicalTheatre!V73</f>
        <v>0</v>
      </c>
      <c r="K72" s="1">
        <f t="shared" si="2"/>
        <v>0</v>
      </c>
      <c r="L72" s="1">
        <f t="shared" si="2"/>
        <v>0</v>
      </c>
    </row>
    <row r="73" spans="1:12" x14ac:dyDescent="0.25">
      <c r="A73" t="str">
        <f>MusicalTheatre!A61</f>
        <v>M-603</v>
      </c>
      <c r="B73">
        <f>MusicalTheatre!Y74</f>
        <v>6</v>
      </c>
      <c r="C73">
        <f>MusicalTheatre!V74</f>
        <v>71</v>
      </c>
      <c r="I73" s="48"/>
      <c r="J73" s="48"/>
      <c r="K73" s="1">
        <f t="shared" si="2"/>
        <v>0</v>
      </c>
      <c r="L73" s="1">
        <f t="shared" si="2"/>
        <v>0</v>
      </c>
    </row>
    <row r="74" spans="1:12" x14ac:dyDescent="0.25">
      <c r="A74" t="str">
        <f>MusicalTheatre!A62</f>
        <v>M-604</v>
      </c>
      <c r="B74">
        <f>MusicalTheatre!Y75</f>
        <v>8</v>
      </c>
      <c r="C74">
        <f>MusicalTheatre!V75</f>
        <v>66</v>
      </c>
      <c r="K74" s="1">
        <f t="shared" si="2"/>
        <v>0</v>
      </c>
      <c r="L74" s="1">
        <f t="shared" si="2"/>
        <v>0</v>
      </c>
    </row>
    <row r="75" spans="1:12" x14ac:dyDescent="0.25">
      <c r="A75" t="str">
        <f>MusicalTheatre!A64</f>
        <v>N-601</v>
      </c>
      <c r="B75">
        <f>MusicalTheatre!Y76</f>
        <v>7</v>
      </c>
      <c r="C75">
        <f>MusicalTheatre!V76</f>
        <v>73</v>
      </c>
      <c r="E75">
        <v>4</v>
      </c>
      <c r="F75">
        <v>19</v>
      </c>
      <c r="G75">
        <v>4</v>
      </c>
      <c r="H75">
        <v>23</v>
      </c>
      <c r="I75" s="48">
        <v>4</v>
      </c>
      <c r="J75" s="48">
        <v>20</v>
      </c>
      <c r="K75" s="1">
        <f t="shared" si="2"/>
        <v>12</v>
      </c>
      <c r="L75" s="1">
        <f t="shared" si="2"/>
        <v>62</v>
      </c>
    </row>
    <row r="76" spans="1:12" x14ac:dyDescent="0.25">
      <c r="A76" t="str">
        <f>MusicalTheatre!A65</f>
        <v>N-602</v>
      </c>
      <c r="B76">
        <f>MusicalTheatre!Y77</f>
        <v>0</v>
      </c>
      <c r="C76">
        <f>MusicalTheatre!V77</f>
        <v>0</v>
      </c>
      <c r="K76" s="1">
        <f t="shared" si="2"/>
        <v>0</v>
      </c>
      <c r="L76" s="1">
        <f t="shared" si="2"/>
        <v>0</v>
      </c>
    </row>
    <row r="77" spans="1:12" x14ac:dyDescent="0.25">
      <c r="A77" t="str">
        <f>MusicalTheatre!A66</f>
        <v>N-603</v>
      </c>
      <c r="B77">
        <f>MusicalTheatre!Y78</f>
        <v>0</v>
      </c>
      <c r="C77">
        <f>MusicalTheatre!V78</f>
        <v>0</v>
      </c>
      <c r="I77" s="48"/>
      <c r="J77" s="48"/>
      <c r="K77" s="1">
        <f t="shared" si="2"/>
        <v>0</v>
      </c>
      <c r="L77" s="1">
        <f t="shared" si="2"/>
        <v>0</v>
      </c>
    </row>
    <row r="78" spans="1:12" x14ac:dyDescent="0.25">
      <c r="A78" t="str">
        <f>MusicalTheatre!A67</f>
        <v>N-604</v>
      </c>
      <c r="B78">
        <f>MusicalTheatre!Y79</f>
        <v>10</v>
      </c>
      <c r="C78">
        <f>MusicalTheatre!V79</f>
        <v>54</v>
      </c>
      <c r="K78" s="1">
        <f t="shared" si="2"/>
        <v>0</v>
      </c>
      <c r="L78" s="1">
        <f t="shared" si="2"/>
        <v>0</v>
      </c>
    </row>
    <row r="79" spans="1:12" x14ac:dyDescent="0.25">
      <c r="A79" t="str">
        <f>MusicalTheatre!A69</f>
        <v>P-601</v>
      </c>
      <c r="B79">
        <f>MusicalTheatre!Y80</f>
        <v>11</v>
      </c>
      <c r="C79">
        <f>MusicalTheatre!V80</f>
        <v>59</v>
      </c>
      <c r="I79" s="48"/>
      <c r="J79" s="48"/>
      <c r="K79" s="1">
        <f t="shared" si="2"/>
        <v>0</v>
      </c>
      <c r="L79" s="1">
        <f t="shared" si="2"/>
        <v>0</v>
      </c>
    </row>
    <row r="80" spans="1:12" x14ac:dyDescent="0.25">
      <c r="A80" t="str">
        <f>MusicalTheatre!A70</f>
        <v>P-602</v>
      </c>
      <c r="B80">
        <f>MusicalTheatre!Y81</f>
        <v>5</v>
      </c>
      <c r="C80">
        <f>MusicalTheatre!V81</f>
        <v>74</v>
      </c>
      <c r="K80" s="1">
        <f t="shared" si="2"/>
        <v>0</v>
      </c>
      <c r="L80" s="1">
        <f t="shared" si="2"/>
        <v>0</v>
      </c>
    </row>
    <row r="81" spans="1:12" x14ac:dyDescent="0.25">
      <c r="A81" t="str">
        <f>MusicalTheatre!A71</f>
        <v>P-603</v>
      </c>
      <c r="B81">
        <f>MusicalTheatre!Y82</f>
        <v>11</v>
      </c>
      <c r="C81">
        <f>MusicalTheatre!V82</f>
        <v>61</v>
      </c>
      <c r="I81" s="48"/>
      <c r="J81" s="48"/>
      <c r="K81" s="1">
        <f t="shared" si="2"/>
        <v>0</v>
      </c>
      <c r="L81" s="1">
        <f t="shared" si="2"/>
        <v>0</v>
      </c>
    </row>
    <row r="82" spans="1:12" x14ac:dyDescent="0.25">
      <c r="A82" t="str">
        <f>MusicalTheatre!A72</f>
        <v>P-604</v>
      </c>
      <c r="B82">
        <f>MusicalTheatre!Y83</f>
        <v>0</v>
      </c>
      <c r="C82">
        <f>MusicalTheatre!V83</f>
        <v>0</v>
      </c>
      <c r="K82" s="1">
        <f t="shared" si="2"/>
        <v>0</v>
      </c>
      <c r="L82" s="1">
        <f t="shared" si="2"/>
        <v>0</v>
      </c>
    </row>
    <row r="83" spans="1:12" x14ac:dyDescent="0.25">
      <c r="A83" t="str">
        <f>MusicalTheatre!A74</f>
        <v>Q-601</v>
      </c>
      <c r="B83">
        <f>MusicalTheatre!Y84</f>
        <v>11</v>
      </c>
      <c r="C83">
        <f>MusicalTheatre!V84</f>
        <v>67</v>
      </c>
      <c r="I83" s="48"/>
      <c r="J83" s="48"/>
      <c r="K83" s="1">
        <f t="shared" si="2"/>
        <v>0</v>
      </c>
      <c r="L83" s="1">
        <f t="shared" si="2"/>
        <v>0</v>
      </c>
    </row>
    <row r="84" spans="1:12" x14ac:dyDescent="0.25">
      <c r="A84" t="str">
        <f>MusicalTheatre!A75</f>
        <v>Q-602</v>
      </c>
      <c r="B84">
        <f>MusicalTheatre!Y85</f>
        <v>6</v>
      </c>
      <c r="C84">
        <f>MusicalTheatre!V85</f>
        <v>68</v>
      </c>
      <c r="K84" s="1">
        <f t="shared" si="2"/>
        <v>0</v>
      </c>
      <c r="L84" s="1">
        <f t="shared" si="2"/>
        <v>0</v>
      </c>
    </row>
    <row r="85" spans="1:12" x14ac:dyDescent="0.25">
      <c r="A85" t="str">
        <f>MusicalTheatre!A76</f>
        <v>Q-603</v>
      </c>
      <c r="B85">
        <f>MusicalTheatre!Y86</f>
        <v>11</v>
      </c>
      <c r="C85">
        <f>MusicalTheatre!V86</f>
        <v>70</v>
      </c>
      <c r="I85" s="48"/>
      <c r="J85" s="48"/>
      <c r="K85" s="1">
        <f t="shared" si="2"/>
        <v>0</v>
      </c>
      <c r="L85" s="1">
        <f t="shared" si="2"/>
        <v>0</v>
      </c>
    </row>
    <row r="86" spans="1:12" x14ac:dyDescent="0.25">
      <c r="A86" t="str">
        <f>MusicalTheatre!A77</f>
        <v>Q-604</v>
      </c>
      <c r="B86">
        <f>MusicalTheatre!Y87</f>
        <v>7</v>
      </c>
      <c r="C86">
        <f>MusicalTheatre!V87</f>
        <v>68</v>
      </c>
      <c r="K86" s="1">
        <f t="shared" si="2"/>
        <v>0</v>
      </c>
      <c r="L86" s="1">
        <f t="shared" si="2"/>
        <v>0</v>
      </c>
    </row>
    <row r="87" spans="1:12" x14ac:dyDescent="0.25">
      <c r="A87" t="str">
        <f>MusicalTheatre!A79</f>
        <v>R-601</v>
      </c>
      <c r="B87">
        <f>MusicalTheatre!Y88</f>
        <v>0</v>
      </c>
      <c r="C87">
        <f>MusicalTheatre!V88</f>
        <v>0</v>
      </c>
      <c r="I87" s="48"/>
      <c r="J87" s="48"/>
      <c r="K87" s="1">
        <f t="shared" si="2"/>
        <v>0</v>
      </c>
      <c r="L87" s="1">
        <f t="shared" si="2"/>
        <v>0</v>
      </c>
    </row>
    <row r="88" spans="1:12" x14ac:dyDescent="0.25">
      <c r="A88" t="str">
        <f>MusicalTheatre!A80</f>
        <v>R-602</v>
      </c>
      <c r="B88">
        <f>MusicalTheatre!Y89</f>
        <v>11</v>
      </c>
      <c r="C88">
        <f>MusicalTheatre!V89</f>
        <v>64</v>
      </c>
      <c r="K88" s="1">
        <f t="shared" si="2"/>
        <v>0</v>
      </c>
      <c r="L88" s="1">
        <f t="shared" si="2"/>
        <v>0</v>
      </c>
    </row>
    <row r="89" spans="1:12" x14ac:dyDescent="0.25">
      <c r="A89" t="str">
        <f>MusicalTheatre!A81</f>
        <v>R-603</v>
      </c>
      <c r="B89">
        <f>MusicalTheatre!Y90</f>
        <v>12</v>
      </c>
      <c r="C89">
        <f>MusicalTheatre!V90</f>
        <v>51</v>
      </c>
      <c r="E89">
        <v>6</v>
      </c>
      <c r="F89">
        <v>17</v>
      </c>
      <c r="G89">
        <v>6</v>
      </c>
      <c r="H89">
        <v>21</v>
      </c>
      <c r="I89" s="48">
        <v>5</v>
      </c>
      <c r="J89" s="48">
        <v>18</v>
      </c>
      <c r="K89" s="1">
        <f t="shared" si="2"/>
        <v>17</v>
      </c>
      <c r="L89" s="1">
        <f t="shared" si="2"/>
        <v>56</v>
      </c>
    </row>
    <row r="90" spans="1:12" x14ac:dyDescent="0.25">
      <c r="A90" t="str">
        <f>MusicalTheatre!A82</f>
        <v>R-604</v>
      </c>
      <c r="B90">
        <f>MusicalTheatre!Y91</f>
        <v>0</v>
      </c>
      <c r="C90">
        <f>MusicalTheatre!V91</f>
        <v>0</v>
      </c>
      <c r="K90" s="1">
        <f t="shared" si="2"/>
        <v>0</v>
      </c>
      <c r="L90" s="1">
        <f t="shared" si="2"/>
        <v>0</v>
      </c>
    </row>
    <row r="91" spans="1:12" x14ac:dyDescent="0.25">
      <c r="A91" t="str">
        <f>MusicalTheatre!A84</f>
        <v>S-601</v>
      </c>
      <c r="B91">
        <f>MusicalTheatre!Y92</f>
        <v>0</v>
      </c>
      <c r="C91">
        <f>MusicalTheatre!V92</f>
        <v>0</v>
      </c>
      <c r="I91" s="48"/>
      <c r="J91" s="48"/>
      <c r="K91" s="1">
        <f t="shared" si="2"/>
        <v>0</v>
      </c>
      <c r="L91" s="1">
        <f t="shared" si="2"/>
        <v>0</v>
      </c>
    </row>
    <row r="92" spans="1:12" x14ac:dyDescent="0.25">
      <c r="A92" t="str">
        <f>MusicalTheatre!A85</f>
        <v>S-602</v>
      </c>
      <c r="B92">
        <f>MusicalTheatre!Y93</f>
        <v>0</v>
      </c>
      <c r="C92">
        <f>MusicalTheatre!V93</f>
        <v>0</v>
      </c>
      <c r="K92" s="1">
        <f t="shared" si="2"/>
        <v>0</v>
      </c>
      <c r="L92" s="1">
        <f t="shared" si="2"/>
        <v>0</v>
      </c>
    </row>
    <row r="93" spans="1:12" x14ac:dyDescent="0.25">
      <c r="A93" t="str">
        <f>MusicalTheatre!A86</f>
        <v>S-603</v>
      </c>
      <c r="B93">
        <f>MusicalTheatre!Y94</f>
        <v>12</v>
      </c>
      <c r="C93">
        <f>MusicalTheatre!V94</f>
        <v>58</v>
      </c>
      <c r="I93" s="48"/>
      <c r="J93" s="48"/>
      <c r="K93" s="1">
        <f t="shared" si="2"/>
        <v>0</v>
      </c>
      <c r="L93" s="1">
        <f t="shared" si="2"/>
        <v>0</v>
      </c>
    </row>
    <row r="94" spans="1:12" x14ac:dyDescent="0.25">
      <c r="A94" t="str">
        <f>MusicalTheatre!A87</f>
        <v>S-604</v>
      </c>
      <c r="B94">
        <f>MusicalTheatre!Y95</f>
        <v>6</v>
      </c>
      <c r="C94">
        <f>MusicalTheatre!V95</f>
        <v>71</v>
      </c>
      <c r="K94" s="1">
        <f t="shared" si="2"/>
        <v>0</v>
      </c>
      <c r="L94" s="1">
        <f t="shared" si="2"/>
        <v>0</v>
      </c>
    </row>
    <row r="95" spans="1:12" x14ac:dyDescent="0.25">
      <c r="A95" t="str">
        <f>MusicalTheatre!A89</f>
        <v>T-601</v>
      </c>
      <c r="B95">
        <f>MusicalTheatre!Y96</f>
        <v>9</v>
      </c>
      <c r="C95">
        <f>MusicalTheatre!V96</f>
        <v>69</v>
      </c>
      <c r="I95" s="48"/>
      <c r="J95" s="48"/>
      <c r="K95" s="1">
        <f t="shared" si="2"/>
        <v>0</v>
      </c>
      <c r="L95" s="1">
        <f t="shared" si="2"/>
        <v>0</v>
      </c>
    </row>
    <row r="96" spans="1:12" x14ac:dyDescent="0.25">
      <c r="A96" t="str">
        <f>MusicalTheatre!A90</f>
        <v>T-602</v>
      </c>
      <c r="B96">
        <f>MusicalTheatre!Y97</f>
        <v>10</v>
      </c>
      <c r="C96">
        <f>MusicalTheatre!V97</f>
        <v>68</v>
      </c>
      <c r="K96" s="1">
        <f t="shared" si="2"/>
        <v>0</v>
      </c>
      <c r="L96" s="1">
        <f t="shared" si="2"/>
        <v>0</v>
      </c>
    </row>
    <row r="97" spans="1:12" x14ac:dyDescent="0.25">
      <c r="A97" t="str">
        <f>MusicalTheatre!A91</f>
        <v>T-603</v>
      </c>
      <c r="B97">
        <f>MusicalTheatre!Y98</f>
        <v>0</v>
      </c>
      <c r="C97">
        <f>MusicalTheatre!V98</f>
        <v>0</v>
      </c>
      <c r="I97" s="48"/>
      <c r="J97" s="48"/>
      <c r="K97" s="1">
        <f t="shared" si="2"/>
        <v>0</v>
      </c>
      <c r="L97" s="1">
        <f t="shared" si="2"/>
        <v>0</v>
      </c>
    </row>
    <row r="98" spans="1:12" x14ac:dyDescent="0.25">
      <c r="A98" t="str">
        <f>MusicalTheatre!A92</f>
        <v>T-604</v>
      </c>
      <c r="B98">
        <f>MusicalTheatre!Y99</f>
        <v>0</v>
      </c>
      <c r="C98">
        <f>MusicalTheatre!V99</f>
        <v>0</v>
      </c>
      <c r="K98" s="1">
        <f t="shared" si="2"/>
        <v>0</v>
      </c>
      <c r="L98" s="1">
        <f t="shared" si="2"/>
        <v>0</v>
      </c>
    </row>
    <row r="99" spans="1:12" x14ac:dyDescent="0.25">
      <c r="A99" t="str">
        <f>MusicalTheatre!A94</f>
        <v>U-601</v>
      </c>
      <c r="B99">
        <f>MusicalTheatre!Y100</f>
        <v>9</v>
      </c>
      <c r="C99">
        <f>MusicalTheatre!V100</f>
        <v>65</v>
      </c>
      <c r="I99" s="48"/>
      <c r="J99" s="48"/>
      <c r="K99" s="1">
        <f t="shared" ref="K99:L122" si="3">SUM(E99,G99,I99)</f>
        <v>0</v>
      </c>
      <c r="L99" s="1">
        <f t="shared" si="3"/>
        <v>0</v>
      </c>
    </row>
    <row r="100" spans="1:12" x14ac:dyDescent="0.25">
      <c r="A100" t="str">
        <f>MusicalTheatre!A95</f>
        <v>U-602</v>
      </c>
      <c r="B100">
        <f>MusicalTheatre!Y101</f>
        <v>12</v>
      </c>
      <c r="C100">
        <f>MusicalTheatre!V101</f>
        <v>59</v>
      </c>
      <c r="K100" s="1">
        <f t="shared" si="3"/>
        <v>0</v>
      </c>
      <c r="L100" s="1">
        <f t="shared" si="3"/>
        <v>0</v>
      </c>
    </row>
    <row r="101" spans="1:12" x14ac:dyDescent="0.25">
      <c r="A101" t="str">
        <f>MusicalTheatre!A96</f>
        <v>U-603</v>
      </c>
      <c r="B101">
        <f>MusicalTheatre!Y102</f>
        <v>0</v>
      </c>
      <c r="C101">
        <f>MusicalTheatre!V102</f>
        <v>0</v>
      </c>
      <c r="I101" s="48"/>
      <c r="J101" s="48"/>
      <c r="K101" s="1">
        <f t="shared" si="3"/>
        <v>0</v>
      </c>
      <c r="L101" s="1">
        <f t="shared" si="3"/>
        <v>0</v>
      </c>
    </row>
    <row r="102" spans="1:12" x14ac:dyDescent="0.25">
      <c r="A102" t="str">
        <f>MusicalTheatre!A97</f>
        <v>U-604</v>
      </c>
      <c r="B102">
        <f>MusicalTheatre!Y103</f>
        <v>0</v>
      </c>
      <c r="C102">
        <f>MusicalTheatre!V103</f>
        <v>0</v>
      </c>
      <c r="K102" s="1">
        <f t="shared" si="3"/>
        <v>0</v>
      </c>
      <c r="L102" s="1">
        <f t="shared" si="3"/>
        <v>0</v>
      </c>
    </row>
    <row r="103" spans="1:12" x14ac:dyDescent="0.25">
      <c r="A103" t="str">
        <f>MusicalTheatre!A99</f>
        <v>V-601</v>
      </c>
      <c r="B103">
        <f>MusicalTheatre!Y104</f>
        <v>0</v>
      </c>
      <c r="C103">
        <f>MusicalTheatre!V104</f>
        <v>0</v>
      </c>
      <c r="I103" s="48"/>
      <c r="J103" s="48"/>
      <c r="K103" s="1">
        <f t="shared" si="3"/>
        <v>0</v>
      </c>
      <c r="L103" s="1">
        <f t="shared" si="3"/>
        <v>0</v>
      </c>
    </row>
    <row r="104" spans="1:12" x14ac:dyDescent="0.25">
      <c r="A104" t="str">
        <f>MusicalTheatre!A100</f>
        <v>V-602</v>
      </c>
      <c r="B104">
        <f>MusicalTheatre!Y105</f>
        <v>0</v>
      </c>
      <c r="C104">
        <f>MusicalTheatre!V105</f>
        <v>0</v>
      </c>
      <c r="K104" s="1">
        <f t="shared" si="3"/>
        <v>0</v>
      </c>
      <c r="L104" s="1">
        <f t="shared" si="3"/>
        <v>0</v>
      </c>
    </row>
    <row r="105" spans="1:12" x14ac:dyDescent="0.25">
      <c r="A105" t="str">
        <f>MusicalTheatre!A101</f>
        <v>V-603</v>
      </c>
      <c r="B105">
        <f>MusicalTheatre!Y106</f>
        <v>0</v>
      </c>
      <c r="C105">
        <f>MusicalTheatre!V106</f>
        <v>0</v>
      </c>
      <c r="I105" s="48"/>
      <c r="J105" s="48"/>
      <c r="K105" s="1">
        <f t="shared" si="3"/>
        <v>0</v>
      </c>
      <c r="L105" s="1">
        <f t="shared" si="3"/>
        <v>0</v>
      </c>
    </row>
    <row r="106" spans="1:12" x14ac:dyDescent="0.25">
      <c r="A106" t="str">
        <f>MusicalTheatre!A102</f>
        <v>V-604</v>
      </c>
      <c r="B106">
        <f>MusicalTheatre!Y107</f>
        <v>0</v>
      </c>
      <c r="C106">
        <f>MusicalTheatre!V107</f>
        <v>0</v>
      </c>
      <c r="K106" s="1">
        <f t="shared" si="3"/>
        <v>0</v>
      </c>
      <c r="L106" s="1">
        <f t="shared" si="3"/>
        <v>0</v>
      </c>
    </row>
    <row r="107" spans="1:12" x14ac:dyDescent="0.25">
      <c r="A107" t="str">
        <f>MusicalTheatre!A104</f>
        <v>W-601</v>
      </c>
      <c r="B107">
        <f>MusicalTheatre!Y108</f>
        <v>0</v>
      </c>
      <c r="C107">
        <f>MusicalTheatre!V108</f>
        <v>0</v>
      </c>
      <c r="I107" s="48"/>
      <c r="J107" s="48"/>
      <c r="K107" s="1">
        <f t="shared" si="3"/>
        <v>0</v>
      </c>
      <c r="L107" s="1">
        <f t="shared" si="3"/>
        <v>0</v>
      </c>
    </row>
    <row r="108" spans="1:12" x14ac:dyDescent="0.25">
      <c r="A108" t="str">
        <f>MusicalTheatre!A105</f>
        <v>W-602</v>
      </c>
      <c r="B108">
        <f>MusicalTheatre!Y109</f>
        <v>0</v>
      </c>
      <c r="C108">
        <f>MusicalTheatre!V109</f>
        <v>0</v>
      </c>
      <c r="K108" s="1">
        <f t="shared" si="3"/>
        <v>0</v>
      </c>
      <c r="L108" s="1">
        <f t="shared" si="3"/>
        <v>0</v>
      </c>
    </row>
    <row r="109" spans="1:12" x14ac:dyDescent="0.25">
      <c r="A109" t="str">
        <f>MusicalTheatre!A106</f>
        <v>W-603</v>
      </c>
      <c r="B109">
        <f>MusicalTheatre!Y110</f>
        <v>0</v>
      </c>
      <c r="C109">
        <f>MusicalTheatre!V110</f>
        <v>0</v>
      </c>
      <c r="I109" s="48"/>
      <c r="J109" s="48"/>
      <c r="K109" s="1">
        <f t="shared" si="3"/>
        <v>0</v>
      </c>
      <c r="L109" s="1">
        <f t="shared" si="3"/>
        <v>0</v>
      </c>
    </row>
    <row r="110" spans="1:12" x14ac:dyDescent="0.25">
      <c r="A110" t="str">
        <f>MusicalTheatre!A107</f>
        <v>W-604</v>
      </c>
      <c r="B110">
        <f>MusicalTheatre!Y111</f>
        <v>0</v>
      </c>
      <c r="C110">
        <f>MusicalTheatre!V111</f>
        <v>0</v>
      </c>
      <c r="K110" s="1">
        <f t="shared" si="3"/>
        <v>0</v>
      </c>
      <c r="L110" s="1">
        <f t="shared" si="3"/>
        <v>0</v>
      </c>
    </row>
    <row r="111" spans="1:12" x14ac:dyDescent="0.25">
      <c r="A111" t="str">
        <f>MusicalTheatre!A109</f>
        <v>X-602</v>
      </c>
      <c r="B111">
        <f>MusicalTheatre!Y112</f>
        <v>0</v>
      </c>
      <c r="C111">
        <f>MusicalTheatre!V112</f>
        <v>0</v>
      </c>
      <c r="I111" s="48"/>
      <c r="J111" s="48"/>
      <c r="K111" s="1">
        <f t="shared" si="3"/>
        <v>0</v>
      </c>
      <c r="L111" s="1">
        <f t="shared" si="3"/>
        <v>0</v>
      </c>
    </row>
    <row r="112" spans="1:12" x14ac:dyDescent="0.25">
      <c r="A112" t="str">
        <f>MusicalTheatre!A110</f>
        <v>X-602</v>
      </c>
      <c r="B112">
        <f>MusicalTheatre!Y113</f>
        <v>0</v>
      </c>
      <c r="C112">
        <f>MusicalTheatre!V113</f>
        <v>0</v>
      </c>
      <c r="K112" s="1">
        <f t="shared" si="3"/>
        <v>0</v>
      </c>
      <c r="L112" s="1">
        <f t="shared" si="3"/>
        <v>0</v>
      </c>
    </row>
    <row r="113" spans="1:12" x14ac:dyDescent="0.25">
      <c r="A113" t="str">
        <f>MusicalTheatre!A111</f>
        <v>X-603</v>
      </c>
      <c r="B113">
        <f>MusicalTheatre!Y114</f>
        <v>0</v>
      </c>
      <c r="C113">
        <f>MusicalTheatre!V114</f>
        <v>0</v>
      </c>
      <c r="I113" s="48"/>
      <c r="J113" s="48"/>
      <c r="K113" s="1">
        <f t="shared" si="3"/>
        <v>0</v>
      </c>
      <c r="L113" s="1">
        <f t="shared" si="3"/>
        <v>0</v>
      </c>
    </row>
    <row r="114" spans="1:12" x14ac:dyDescent="0.25">
      <c r="A114" t="str">
        <f>MusicalTheatre!A112</f>
        <v>X-604</v>
      </c>
      <c r="B114">
        <f>MusicalTheatre!Y115</f>
        <v>0</v>
      </c>
      <c r="C114">
        <f>MusicalTheatre!V115</f>
        <v>0</v>
      </c>
      <c r="K114" s="1">
        <f t="shared" si="3"/>
        <v>0</v>
      </c>
      <c r="L114" s="1">
        <f t="shared" si="3"/>
        <v>0</v>
      </c>
    </row>
    <row r="115" spans="1:12" x14ac:dyDescent="0.25">
      <c r="A115" t="str">
        <f>MusicalTheatre!A114</f>
        <v>Y-601</v>
      </c>
      <c r="B115">
        <f>MusicalTheatre!Y116</f>
        <v>0</v>
      </c>
      <c r="C115">
        <f>MusicalTheatre!V116</f>
        <v>0</v>
      </c>
      <c r="I115" s="48"/>
      <c r="J115" s="48"/>
      <c r="K115" s="1">
        <f t="shared" si="3"/>
        <v>0</v>
      </c>
      <c r="L115" s="1">
        <f t="shared" si="3"/>
        <v>0</v>
      </c>
    </row>
    <row r="116" spans="1:12" x14ac:dyDescent="0.25">
      <c r="A116" t="str">
        <f>MusicalTheatre!A115</f>
        <v>Y-602</v>
      </c>
      <c r="B116">
        <f>MusicalTheatre!Y117</f>
        <v>0</v>
      </c>
      <c r="C116">
        <f>MusicalTheatre!V117</f>
        <v>0</v>
      </c>
      <c r="K116" s="1">
        <f t="shared" si="3"/>
        <v>0</v>
      </c>
      <c r="L116" s="1">
        <f t="shared" si="3"/>
        <v>0</v>
      </c>
    </row>
    <row r="117" spans="1:12" x14ac:dyDescent="0.25">
      <c r="A117" t="str">
        <f>MusicalTheatre!A116</f>
        <v>Y-603</v>
      </c>
      <c r="B117">
        <f>MusicalTheatre!Y118</f>
        <v>0</v>
      </c>
      <c r="C117">
        <f>MusicalTheatre!V118</f>
        <v>0</v>
      </c>
      <c r="I117" s="48"/>
      <c r="J117" s="48"/>
      <c r="K117" s="1">
        <f t="shared" si="3"/>
        <v>0</v>
      </c>
      <c r="L117" s="1">
        <f t="shared" si="3"/>
        <v>0</v>
      </c>
    </row>
    <row r="118" spans="1:12" x14ac:dyDescent="0.25">
      <c r="A118" t="str">
        <f>MusicalTheatre!A117</f>
        <v>Y-604</v>
      </c>
      <c r="B118">
        <f>MusicalTheatre!Y119</f>
        <v>0</v>
      </c>
      <c r="C118">
        <f>MusicalTheatre!V119</f>
        <v>0</v>
      </c>
      <c r="K118" s="1">
        <f t="shared" si="3"/>
        <v>0</v>
      </c>
      <c r="L118" s="1">
        <f t="shared" si="3"/>
        <v>0</v>
      </c>
    </row>
    <row r="119" spans="1:12" x14ac:dyDescent="0.25">
      <c r="A119" t="str">
        <f>MusicalTheatre!A119</f>
        <v>Z-601</v>
      </c>
      <c r="B119">
        <f>MusicalTheatre!Y120</f>
        <v>0</v>
      </c>
      <c r="C119">
        <f>MusicalTheatre!V120</f>
        <v>0</v>
      </c>
      <c r="I119" s="48"/>
      <c r="J119" s="48"/>
      <c r="K119" s="1">
        <f t="shared" si="3"/>
        <v>0</v>
      </c>
      <c r="L119" s="1">
        <f t="shared" si="3"/>
        <v>0</v>
      </c>
    </row>
    <row r="120" spans="1:12" x14ac:dyDescent="0.25">
      <c r="A120" t="str">
        <f>MusicalTheatre!A120</f>
        <v>Z-602</v>
      </c>
      <c r="B120">
        <f>MusicalTheatre!Y121</f>
        <v>0</v>
      </c>
      <c r="C120">
        <f>MusicalTheatre!V121</f>
        <v>0</v>
      </c>
      <c r="K120" s="1">
        <f t="shared" si="3"/>
        <v>0</v>
      </c>
      <c r="L120" s="1">
        <f t="shared" si="3"/>
        <v>0</v>
      </c>
    </row>
    <row r="121" spans="1:12" x14ac:dyDescent="0.25">
      <c r="A121" t="str">
        <f>MusicalTheatre!A121</f>
        <v>Z-603</v>
      </c>
      <c r="B121">
        <f>MusicalTheatre!Y122</f>
        <v>0</v>
      </c>
      <c r="C121">
        <f>MusicalTheatre!V122</f>
        <v>0</v>
      </c>
      <c r="I121" s="48"/>
      <c r="J121" s="48"/>
      <c r="K121" s="1">
        <f t="shared" si="3"/>
        <v>0</v>
      </c>
      <c r="L121" s="1">
        <f t="shared" si="3"/>
        <v>0</v>
      </c>
    </row>
    <row r="122" spans="1:12" x14ac:dyDescent="0.25">
      <c r="A122" t="str">
        <f>MusicalTheatre!A122</f>
        <v>Z-604</v>
      </c>
      <c r="B122">
        <f>MusicalTheatre!Y123</f>
        <v>0</v>
      </c>
      <c r="C122">
        <f>MusicalTheatre!V123</f>
        <v>0</v>
      </c>
      <c r="I122" s="49"/>
      <c r="J122" s="50"/>
      <c r="K122" s="1">
        <f t="shared" si="3"/>
        <v>0</v>
      </c>
      <c r="L122" s="1">
        <f t="shared" si="3"/>
        <v>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D62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32" sqref="P32"/>
    </sheetView>
  </sheetViews>
  <sheetFormatPr defaultColWidth="8.7109375" defaultRowHeight="15" x14ac:dyDescent="0.25"/>
  <cols>
    <col min="1" max="1" width="8.7109375" style="13"/>
    <col min="2" max="2" width="32" style="11" bestFit="1" customWidth="1"/>
    <col min="3" max="3" width="8.42578125" style="14" customWidth="1"/>
    <col min="4" max="4" width="4.28515625" style="3" customWidth="1"/>
    <col min="5" max="5" width="8.7109375" style="4"/>
    <col min="6" max="6" width="8.7109375" style="5"/>
    <col min="7" max="7" width="4" style="6" customWidth="1"/>
    <col min="8" max="8" width="8.7109375" style="7"/>
    <col min="9" max="9" width="8.7109375" style="8"/>
    <col min="10" max="10" width="5.140625" style="9" customWidth="1"/>
    <col min="11" max="11" width="8.7109375" style="10"/>
    <col min="12" max="16384" width="8.7109375" style="13"/>
  </cols>
  <sheetData>
    <row r="1" spans="1:30" x14ac:dyDescent="0.25">
      <c r="A1" s="52" t="s">
        <v>1566</v>
      </c>
      <c r="B1" s="2"/>
      <c r="C1" s="14" t="s">
        <v>183</v>
      </c>
      <c r="L1" s="12" t="s">
        <v>1565</v>
      </c>
      <c r="M1" s="12" t="s">
        <v>1564</v>
      </c>
      <c r="N1" s="12"/>
      <c r="P1" s="12"/>
      <c r="Y1" s="12" t="s">
        <v>164</v>
      </c>
      <c r="Z1" s="12" t="s">
        <v>152</v>
      </c>
      <c r="AA1" s="12" t="s">
        <v>154</v>
      </c>
      <c r="AB1" s="12" t="s">
        <v>153</v>
      </c>
      <c r="AC1" s="12"/>
      <c r="AD1" s="12" t="s">
        <v>180</v>
      </c>
    </row>
    <row r="2" spans="1:30" x14ac:dyDescent="0.25">
      <c r="C2" s="14" t="s">
        <v>1563</v>
      </c>
      <c r="F2" s="5" t="s">
        <v>1562</v>
      </c>
      <c r="I2" s="8" t="s">
        <v>1561</v>
      </c>
      <c r="L2" s="12"/>
      <c r="M2" s="12" t="s">
        <v>1560</v>
      </c>
      <c r="N2" s="12"/>
      <c r="P2" s="12"/>
    </row>
    <row r="3" spans="1:30" x14ac:dyDescent="0.25">
      <c r="B3" s="17" t="s">
        <v>5</v>
      </c>
      <c r="C3" s="18" t="s">
        <v>1559</v>
      </c>
      <c r="D3" s="3" t="s">
        <v>186</v>
      </c>
      <c r="E3" s="19" t="s">
        <v>1558</v>
      </c>
      <c r="F3" s="20" t="s">
        <v>1557</v>
      </c>
      <c r="G3" s="6" t="s">
        <v>186</v>
      </c>
      <c r="H3" s="21" t="s">
        <v>1556</v>
      </c>
      <c r="I3" s="22" t="s">
        <v>1555</v>
      </c>
      <c r="J3" s="9" t="s">
        <v>186</v>
      </c>
      <c r="K3" s="23" t="s">
        <v>1554</v>
      </c>
      <c r="L3" s="53"/>
      <c r="M3" s="53"/>
      <c r="N3" s="53" t="s">
        <v>9</v>
      </c>
      <c r="P3" s="53" t="s">
        <v>808</v>
      </c>
      <c r="R3" s="53" t="s">
        <v>10</v>
      </c>
      <c r="U3" s="53" t="s">
        <v>11</v>
      </c>
    </row>
    <row r="4" spans="1:30" x14ac:dyDescent="0.25">
      <c r="A4" s="13" t="s">
        <v>1553</v>
      </c>
      <c r="B4" s="11" t="s">
        <v>1552</v>
      </c>
      <c r="C4" s="14">
        <v>1</v>
      </c>
      <c r="D4" s="3" t="s">
        <v>1451</v>
      </c>
      <c r="E4" s="4">
        <v>49</v>
      </c>
      <c r="F4" s="5">
        <v>1</v>
      </c>
      <c r="G4" s="6" t="s">
        <v>1451</v>
      </c>
      <c r="H4" s="7">
        <v>45</v>
      </c>
      <c r="I4" s="8">
        <v>1</v>
      </c>
      <c r="J4" s="9" t="s">
        <v>1451</v>
      </c>
      <c r="K4" s="10">
        <v>46</v>
      </c>
      <c r="L4" s="53"/>
      <c r="M4" s="53"/>
      <c r="N4" s="13">
        <f>SUM(C4,F4,I4)</f>
        <v>3</v>
      </c>
      <c r="P4" s="13">
        <f>SUM(E4,H4,K4)</f>
        <v>140</v>
      </c>
      <c r="Q4" s="53"/>
      <c r="R4" s="13">
        <f>SUM(P4,'One-Acts'!V4)</f>
        <v>140</v>
      </c>
      <c r="V4" s="13" t="str">
        <f>IF([1]Sheet1!U4="1violation",-35*1,IF([1]Sheet1!U4="2violations",-35*2,IF([1]Sheet1!U4="3violations",-35*3,IF([1]Sheet1!U4="",""))))</f>
        <v/>
      </c>
    </row>
    <row r="6" spans="1:30" hidden="1" x14ac:dyDescent="0.25">
      <c r="A6" s="13" t="s">
        <v>1551</v>
      </c>
      <c r="N6" s="13">
        <f>SUM(C6,F6,I6)</f>
        <v>0</v>
      </c>
      <c r="P6" s="13">
        <f>SUM(E6,H6,K6)</f>
        <v>0</v>
      </c>
      <c r="R6" s="13">
        <f>SUM(P6,'One-Acts'!V6)</f>
        <v>0</v>
      </c>
      <c r="V6" s="13" t="str">
        <f>IF([1]Sheet1!U6="1violation",-10*1,IF([1]Sheet1!U6="2violations",-10*2,IF([1]Sheet1!U6="3violations",-10*3,IF([1]Sheet1!U6="",""))))</f>
        <v/>
      </c>
    </row>
    <row r="7" spans="1:30" hidden="1" x14ac:dyDescent="0.25"/>
    <row r="8" spans="1:30" hidden="1" x14ac:dyDescent="0.25">
      <c r="A8" s="13" t="s">
        <v>1550</v>
      </c>
      <c r="N8" s="13">
        <f>SUM(C8,F8,I8)</f>
        <v>0</v>
      </c>
      <c r="P8" s="13">
        <f>SUM(E8,H8,K8)</f>
        <v>0</v>
      </c>
      <c r="R8" s="13">
        <f>SUM(P8,'One-Acts'!V8)</f>
        <v>0</v>
      </c>
      <c r="V8" s="13" t="str">
        <f>IF([1]Sheet1!U8="1violation",-10*1,IF([1]Sheet1!U8="2violations",-10*2,IF([1]Sheet1!U8="3violations",-10*3,IF([1]Sheet1!U8="",""))))</f>
        <v/>
      </c>
    </row>
    <row r="9" spans="1:30" hidden="1" x14ac:dyDescent="0.25"/>
    <row r="10" spans="1:30" x14ac:dyDescent="0.25">
      <c r="A10" s="13" t="s">
        <v>1549</v>
      </c>
      <c r="B10" s="11" t="s">
        <v>1548</v>
      </c>
      <c r="C10" s="14">
        <v>5</v>
      </c>
      <c r="D10" s="3" t="s">
        <v>1452</v>
      </c>
      <c r="E10" s="4">
        <v>37</v>
      </c>
      <c r="F10" s="5">
        <v>2</v>
      </c>
      <c r="G10" s="6" t="s">
        <v>1451</v>
      </c>
      <c r="H10" s="7">
        <v>45</v>
      </c>
      <c r="I10" s="8">
        <v>4</v>
      </c>
      <c r="J10" s="9" t="s">
        <v>1451</v>
      </c>
      <c r="K10" s="10">
        <v>44</v>
      </c>
      <c r="N10" s="13">
        <f>SUM(C10,F10,I10)</f>
        <v>11</v>
      </c>
      <c r="P10" s="13">
        <f>SUM(E10,H10,K10)</f>
        <v>126</v>
      </c>
      <c r="R10" s="13">
        <f>SUM(P10,'One-Acts'!V10)</f>
        <v>126</v>
      </c>
      <c r="V10" s="13" t="str">
        <f>IF([1]Sheet1!U10="1violation",-10*1,IF([1]Sheet1!U10="2violations",-10*2,IF([1]Sheet1!U10="3violations",-10*3,IF([1]Sheet1!U10="",""))))</f>
        <v/>
      </c>
    </row>
    <row r="12" spans="1:30" x14ac:dyDescent="0.25">
      <c r="N12" s="13">
        <f>SUM(C12,F12,I12)</f>
        <v>0</v>
      </c>
      <c r="P12" s="13">
        <f>SUM(E12,H12,K12)</f>
        <v>0</v>
      </c>
      <c r="R12" s="13">
        <f>SUM(P12,'One-Acts'!V12)</f>
        <v>0</v>
      </c>
      <c r="V12" s="13" t="str">
        <f>IF([1]Sheet1!U12="1violation",-10*1,IF([1]Sheet1!U12="2violations",-10*2,IF([1]Sheet1!U12="3violations",-10*3,IF([1]Sheet1!U12="",""))))</f>
        <v/>
      </c>
    </row>
    <row r="14" spans="1:30" x14ac:dyDescent="0.25">
      <c r="A14" s="13" t="s">
        <v>1547</v>
      </c>
      <c r="B14" s="11" t="s">
        <v>1546</v>
      </c>
      <c r="C14" s="14">
        <v>4</v>
      </c>
      <c r="D14" s="3" t="s">
        <v>1451</v>
      </c>
      <c r="E14" s="4">
        <v>46</v>
      </c>
      <c r="F14" s="5">
        <v>5</v>
      </c>
      <c r="G14" s="6" t="s">
        <v>1452</v>
      </c>
      <c r="H14" s="7">
        <v>38</v>
      </c>
      <c r="I14" s="8">
        <v>5</v>
      </c>
      <c r="J14" s="9" t="s">
        <v>1451</v>
      </c>
      <c r="K14" s="10">
        <v>44</v>
      </c>
      <c r="N14" s="13">
        <f>SUM(C14,F14,I14)</f>
        <v>14</v>
      </c>
      <c r="P14" s="13">
        <f>SUM(E14,H14,K14)</f>
        <v>128</v>
      </c>
      <c r="R14" s="13">
        <f>SUM(P14,'One-Acts'!V14)</f>
        <v>128</v>
      </c>
      <c r="V14" s="13" t="str">
        <f>IF([1]Sheet1!U14="1violation",-10*1,IF([1]Sheet1!U14="2violations",-10*2,IF([1]Sheet1!U14="3violations",-10*3,IF([1]Sheet1!U14="",""))))</f>
        <v/>
      </c>
    </row>
    <row r="15" spans="1:30" hidden="1" x14ac:dyDescent="0.25"/>
    <row r="16" spans="1:30" hidden="1" x14ac:dyDescent="0.25">
      <c r="A16" s="13" t="s">
        <v>1545</v>
      </c>
      <c r="N16" s="13">
        <f>SUM(C16,F16,I16)</f>
        <v>0</v>
      </c>
      <c r="P16" s="13">
        <f>SUM(E16,H16,K16)</f>
        <v>0</v>
      </c>
      <c r="R16" s="13">
        <f>SUM(P16,'One-Acts'!V16)</f>
        <v>0</v>
      </c>
      <c r="V16" s="13" t="str">
        <f>IF([1]Sheet1!U16="1violation",-10*1,IF([1]Sheet1!U16="2violations",-10*2,IF([1]Sheet1!U16="3violations",-10*3,IF([1]Sheet1!U16="",""))))</f>
        <v/>
      </c>
    </row>
    <row r="17" spans="1:22" hidden="1" x14ac:dyDescent="0.25"/>
    <row r="18" spans="1:22" hidden="1" x14ac:dyDescent="0.25">
      <c r="A18" s="13" t="s">
        <v>1544</v>
      </c>
      <c r="N18" s="13">
        <f>SUM(C18,F18,I18)</f>
        <v>0</v>
      </c>
      <c r="P18" s="13">
        <f>SUM(E18,H18,K18)</f>
        <v>0</v>
      </c>
      <c r="R18" s="13">
        <f>SUM(P18,'One-Acts'!V18)</f>
        <v>0</v>
      </c>
      <c r="V18" s="13" t="str">
        <f>IF([1]Sheet1!U18="1violation",-10*1,IF([1]Sheet1!U18="2violations",-10*2,IF([1]Sheet1!U18="3violations",-10*3,IF([1]Sheet1!U18="",""))))</f>
        <v/>
      </c>
    </row>
    <row r="19" spans="1:22" hidden="1" x14ac:dyDescent="0.25"/>
    <row r="20" spans="1:22" hidden="1" x14ac:dyDescent="0.25">
      <c r="A20" s="13" t="s">
        <v>1543</v>
      </c>
      <c r="N20" s="13">
        <f>SUM(C20,F20,I20)</f>
        <v>0</v>
      </c>
      <c r="P20" s="13">
        <f>SUM(E20,H20,K20)</f>
        <v>0</v>
      </c>
      <c r="R20" s="13">
        <f>SUM(P20,'One-Acts'!V20)</f>
        <v>0</v>
      </c>
      <c r="V20" s="13" t="str">
        <f>IF([1]Sheet1!U20="1violation",-10*1,IF([1]Sheet1!U20="2violations",-10*2,IF([1]Sheet1!U20="3violations",-10*3,IF([1]Sheet1!U20="",""))))</f>
        <v/>
      </c>
    </row>
    <row r="22" spans="1:22" x14ac:dyDescent="0.25">
      <c r="A22" s="13" t="s">
        <v>1542</v>
      </c>
      <c r="B22" s="11" t="s">
        <v>1541</v>
      </c>
      <c r="C22" s="14">
        <v>5</v>
      </c>
      <c r="D22" s="3" t="s">
        <v>1452</v>
      </c>
      <c r="E22" s="4">
        <v>35</v>
      </c>
      <c r="F22" s="5">
        <v>4</v>
      </c>
      <c r="G22" s="6" t="s">
        <v>1451</v>
      </c>
      <c r="H22" s="7">
        <v>41</v>
      </c>
      <c r="I22" s="8">
        <v>5</v>
      </c>
      <c r="J22" s="9" t="s">
        <v>1451</v>
      </c>
      <c r="K22" s="10">
        <v>44</v>
      </c>
      <c r="N22" s="13">
        <f>SUM(C22,F22,I22)</f>
        <v>14</v>
      </c>
      <c r="P22" s="13">
        <f>SUM(E22,H22,K22)</f>
        <v>120</v>
      </c>
      <c r="R22" s="13">
        <f>SUM(P22,'One-Acts'!V22)</f>
        <v>120</v>
      </c>
      <c r="V22" s="13" t="str">
        <f>IF([1]Sheet1!U22="1violation",-10*1,IF([1]Sheet1!U22="2violations",-10*2,IF([1]Sheet1!U22="3violations",-10*3,IF([1]Sheet1!U22="",""))))</f>
        <v/>
      </c>
    </row>
    <row r="24" spans="1:22" x14ac:dyDescent="0.25">
      <c r="A24" s="13" t="s">
        <v>1540</v>
      </c>
      <c r="B24" s="11" t="s">
        <v>1539</v>
      </c>
      <c r="C24" s="14">
        <v>2</v>
      </c>
      <c r="D24" s="3" t="s">
        <v>1451</v>
      </c>
      <c r="E24" s="4">
        <v>48</v>
      </c>
      <c r="F24" s="5">
        <v>5</v>
      </c>
      <c r="G24" s="6" t="s">
        <v>1451</v>
      </c>
      <c r="H24" s="7">
        <v>41</v>
      </c>
      <c r="I24" s="8">
        <v>3</v>
      </c>
      <c r="J24" s="9" t="s">
        <v>1451</v>
      </c>
      <c r="K24" s="10">
        <v>44</v>
      </c>
      <c r="N24" s="13">
        <f>SUM(C24,F24,I24)</f>
        <v>10</v>
      </c>
      <c r="P24" s="13">
        <f>SUM(E24,H24,K24)</f>
        <v>133</v>
      </c>
      <c r="R24" s="13">
        <f>SUM(P24,'One-Acts'!V24)</f>
        <v>133</v>
      </c>
      <c r="V24" s="13" t="str">
        <f>IF([1]Sheet1!U24="1violation",-10*1,IF([1]Sheet1!U24="2violations",-10*2,IF([1]Sheet1!U24="3violations",-10*3,IF([1]Sheet1!U24="",""))))</f>
        <v/>
      </c>
    </row>
    <row r="26" spans="1:22" x14ac:dyDescent="0.25">
      <c r="A26" s="13" t="s">
        <v>1538</v>
      </c>
      <c r="B26" s="11" t="s">
        <v>1537</v>
      </c>
      <c r="C26" s="14">
        <v>5</v>
      </c>
      <c r="D26" s="3" t="s">
        <v>1452</v>
      </c>
      <c r="E26" s="4">
        <v>32</v>
      </c>
      <c r="F26" s="5">
        <v>5</v>
      </c>
      <c r="G26" s="6" t="s">
        <v>1452</v>
      </c>
      <c r="H26" s="7">
        <v>38</v>
      </c>
      <c r="I26" s="8">
        <v>5</v>
      </c>
      <c r="J26" s="9" t="s">
        <v>1451</v>
      </c>
      <c r="K26" s="10">
        <v>52</v>
      </c>
      <c r="N26" s="13">
        <f>SUM(C26,F26,I26)</f>
        <v>15</v>
      </c>
      <c r="P26" s="13">
        <f>SUM(E26,H26,K26)</f>
        <v>122</v>
      </c>
      <c r="R26" s="13">
        <f>SUM(P26,'One-Acts'!V26)</f>
        <v>122</v>
      </c>
      <c r="V26" s="13" t="str">
        <f>IF([1]Sheet1!U26="1violation",-10*1,IF([1]Sheet1!U26="2violations",-10*2,IF([1]Sheet1!U26="3violations",-10*3,IF([1]Sheet1!U26="",""))))</f>
        <v/>
      </c>
    </row>
    <row r="27" spans="1:22" hidden="1" x14ac:dyDescent="0.25"/>
    <row r="28" spans="1:22" hidden="1" x14ac:dyDescent="0.25">
      <c r="A28" s="13" t="s">
        <v>1536</v>
      </c>
      <c r="N28" s="13">
        <f>SUM(C28,F28,I28)</f>
        <v>0</v>
      </c>
      <c r="P28" s="13">
        <f>SUM(E28,H28,K28)</f>
        <v>0</v>
      </c>
      <c r="R28" s="13">
        <f>SUM(P28,'One-Acts'!V28)</f>
        <v>0</v>
      </c>
      <c r="V28" s="13" t="str">
        <f>IF([1]Sheet1!U28="1violation",-10*1,IF([1]Sheet1!U28="2violations",-10*2,IF([1]Sheet1!U28="3violations",-10*3,IF([1]Sheet1!U28="",""))))</f>
        <v/>
      </c>
    </row>
    <row r="29" spans="1:22" hidden="1" x14ac:dyDescent="0.25"/>
    <row r="30" spans="1:22" hidden="1" x14ac:dyDescent="0.25">
      <c r="A30" s="13" t="s">
        <v>1535</v>
      </c>
      <c r="N30" s="13">
        <f>SUM(C30,F30,I30)</f>
        <v>0</v>
      </c>
      <c r="P30" s="13">
        <f>SUM(E30,H30,K30)</f>
        <v>0</v>
      </c>
      <c r="R30" s="13">
        <f>SUM(P30,'One-Acts'!V30)</f>
        <v>0</v>
      </c>
      <c r="V30" s="13" t="str">
        <f>IF([1]Sheet1!U30="1violation",-10*1,IF([1]Sheet1!U30="2violations",-10*2,IF([1]Sheet1!U30="3violations",-10*3,IF([1]Sheet1!U30="",""))))</f>
        <v/>
      </c>
    </row>
    <row r="32" spans="1:22" x14ac:dyDescent="0.25">
      <c r="A32" s="13" t="s">
        <v>1534</v>
      </c>
      <c r="B32" s="11" t="s">
        <v>1533</v>
      </c>
      <c r="C32" s="14">
        <v>5</v>
      </c>
      <c r="D32" s="3" t="s">
        <v>1451</v>
      </c>
      <c r="E32" s="4">
        <v>40</v>
      </c>
      <c r="F32" s="5">
        <v>5</v>
      </c>
      <c r="G32" s="6" t="s">
        <v>1452</v>
      </c>
      <c r="H32" s="7">
        <v>39</v>
      </c>
      <c r="I32" s="8">
        <v>5</v>
      </c>
      <c r="J32" s="9" t="s">
        <v>1451</v>
      </c>
      <c r="K32" s="10">
        <v>41</v>
      </c>
      <c r="N32" s="13">
        <f>SUM(C32,F32,I32)</f>
        <v>15</v>
      </c>
      <c r="P32" s="13">
        <f>SUM(E32,H32,K32)</f>
        <v>120</v>
      </c>
      <c r="R32" s="13">
        <f>SUM(P32,'One-Acts'!V32)</f>
        <v>120</v>
      </c>
      <c r="V32" s="13" t="str">
        <f>IF([1]Sheet1!U32="1violation",-10*1,IF([1]Sheet1!U32="2violations",-10*2,IF([1]Sheet1!U32="3violations",-10*3,IF([1]Sheet1!U32="",""))))</f>
        <v/>
      </c>
    </row>
    <row r="34" spans="1:22" x14ac:dyDescent="0.25">
      <c r="A34" s="13" t="s">
        <v>1532</v>
      </c>
      <c r="B34" s="11" t="s">
        <v>1531</v>
      </c>
      <c r="C34" s="14">
        <v>3</v>
      </c>
      <c r="D34" s="3" t="s">
        <v>1451</v>
      </c>
      <c r="E34" s="4">
        <v>48</v>
      </c>
      <c r="F34" s="5">
        <v>3</v>
      </c>
      <c r="G34" s="6" t="s">
        <v>1451</v>
      </c>
      <c r="H34" s="7">
        <v>42</v>
      </c>
      <c r="I34" s="8">
        <v>5</v>
      </c>
      <c r="J34" s="9" t="s">
        <v>1451</v>
      </c>
      <c r="K34" s="10">
        <v>45</v>
      </c>
      <c r="N34" s="13">
        <f>SUM(C34,F34,I34)</f>
        <v>11</v>
      </c>
      <c r="P34" s="13">
        <f>SUM(E34,H34,K34)</f>
        <v>135</v>
      </c>
      <c r="R34" s="13">
        <f>SUM(P34,'One-Acts'!V34)</f>
        <v>135</v>
      </c>
      <c r="V34" s="13" t="str">
        <f>IF([1]Sheet1!U34="1violation",-10*1,IF([1]Sheet1!U34="2violations",-10*2,IF([1]Sheet1!U34="3violations",-10*3,IF([1]Sheet1!U34="",""))))</f>
        <v/>
      </c>
    </row>
    <row r="36" spans="1:22" x14ac:dyDescent="0.25">
      <c r="A36" s="13" t="s">
        <v>1530</v>
      </c>
      <c r="B36" s="11" t="s">
        <v>1529</v>
      </c>
      <c r="C36" s="14">
        <v>5</v>
      </c>
      <c r="D36" s="3" t="s">
        <v>1452</v>
      </c>
      <c r="E36" s="4">
        <v>33</v>
      </c>
      <c r="F36" s="5">
        <v>5</v>
      </c>
      <c r="G36" s="6" t="s">
        <v>1452</v>
      </c>
      <c r="H36" s="7">
        <v>38</v>
      </c>
      <c r="I36" s="8">
        <v>2</v>
      </c>
      <c r="J36" s="9" t="s">
        <v>1451</v>
      </c>
      <c r="K36" s="10">
        <v>46</v>
      </c>
      <c r="N36" s="13">
        <f>SUM(C36,F36,I36)</f>
        <v>12</v>
      </c>
      <c r="P36" s="13">
        <f>SUM(E36,H36,K36)</f>
        <v>117</v>
      </c>
      <c r="R36" s="13">
        <f>SUM(P36,'One-Acts'!V36)</f>
        <v>117</v>
      </c>
      <c r="V36" s="13" t="str">
        <f>IF([1]Sheet1!U36="1violation",-10*1,IF([1]Sheet1!U36="2violations",-10*2,IF([1]Sheet1!U36="3violations",-10*3,IF([1]Sheet1!U36="",""))))</f>
        <v/>
      </c>
    </row>
    <row r="38" spans="1:22" x14ac:dyDescent="0.25">
      <c r="A38" s="13" t="s">
        <v>1528</v>
      </c>
      <c r="B38" s="11" t="s">
        <v>1527</v>
      </c>
      <c r="C38" s="14">
        <v>5</v>
      </c>
      <c r="D38" s="3" t="s">
        <v>1452</v>
      </c>
      <c r="E38" s="4">
        <v>35</v>
      </c>
      <c r="F38" s="5">
        <v>5</v>
      </c>
      <c r="G38" s="6" t="s">
        <v>1452</v>
      </c>
      <c r="H38" s="7">
        <v>37</v>
      </c>
      <c r="I38" s="8">
        <v>5</v>
      </c>
      <c r="J38" s="9" t="s">
        <v>1451</v>
      </c>
      <c r="K38" s="10">
        <v>43</v>
      </c>
      <c r="N38" s="13">
        <f>SUM(C38,F38,I38)</f>
        <v>15</v>
      </c>
      <c r="P38" s="13">
        <f>SUM(E38,H38,K38)</f>
        <v>115</v>
      </c>
      <c r="R38" s="13">
        <f>SUM(P38,'One-Acts'!V38)</f>
        <v>115</v>
      </c>
      <c r="V38" s="13" t="str">
        <f>IF([1]Sheet1!U38="1violation",-10*1,IF([1]Sheet1!U38="2violations",-10*2,IF([1]Sheet1!U38="3violations",-10*3,IF([1]Sheet1!U38="",""))))</f>
        <v/>
      </c>
    </row>
    <row r="40" spans="1:22" x14ac:dyDescent="0.25">
      <c r="A40" s="13" t="s">
        <v>1526</v>
      </c>
      <c r="N40" s="13">
        <f>SUM(C40,F40,I40)</f>
        <v>0</v>
      </c>
      <c r="P40" s="13">
        <f>SUM(E40,H40,K40)</f>
        <v>0</v>
      </c>
      <c r="R40" s="13">
        <f>SUM(P40,'One-Acts'!V40)</f>
        <v>0</v>
      </c>
      <c r="V40" s="13" t="str">
        <f>IF([1]Sheet1!U40="1violation",-10*1,IF([1]Sheet1!U40="2violations",-10*2,IF([1]Sheet1!U40="3violations",-10*3,IF([1]Sheet1!U40="",""))))</f>
        <v/>
      </c>
    </row>
    <row r="42" spans="1:22" x14ac:dyDescent="0.25">
      <c r="A42" s="13" t="s">
        <v>1525</v>
      </c>
      <c r="N42" s="13">
        <f>SUM(C42,F42,I42)</f>
        <v>0</v>
      </c>
      <c r="P42" s="13">
        <f>SUM(E42,H42,K42)</f>
        <v>0</v>
      </c>
      <c r="R42" s="13">
        <f>SUM(P42,'One-Acts'!V42)</f>
        <v>0</v>
      </c>
      <c r="V42" s="13" t="str">
        <f>IF([1]Sheet1!U42="1violation",-10*1,IF([1]Sheet1!U42="2violations",-10*2,IF([1]Sheet1!U42="3violations",-10*3,IF([1]Sheet1!U42="",""))))</f>
        <v/>
      </c>
    </row>
    <row r="44" spans="1:22" x14ac:dyDescent="0.25">
      <c r="A44" s="13" t="s">
        <v>1524</v>
      </c>
      <c r="N44" s="13">
        <f>SUM(C44,F44,I44)</f>
        <v>0</v>
      </c>
      <c r="P44" s="13">
        <f>SUM(E44,H44,K44)</f>
        <v>0</v>
      </c>
      <c r="R44" s="13">
        <f>SUM(P44,'One-Acts'!V44)</f>
        <v>0</v>
      </c>
      <c r="V44" s="13" t="str">
        <f>IF([1]Sheet1!U44="1violation",-10*1,IF([1]Sheet1!U44="2violations",-10*2,IF([1]Sheet1!U44="3violations",-10*3,IF([1]Sheet1!U44="",""))))</f>
        <v/>
      </c>
    </row>
    <row r="46" spans="1:22" x14ac:dyDescent="0.25">
      <c r="A46" s="13" t="s">
        <v>1523</v>
      </c>
      <c r="N46" s="13">
        <f>SUM(C46,F46,I46)</f>
        <v>0</v>
      </c>
      <c r="P46" s="13">
        <f>SUM(E46,H46,K46)</f>
        <v>0</v>
      </c>
      <c r="R46" s="13">
        <f>SUM(P46,'One-Acts'!V46)</f>
        <v>0</v>
      </c>
      <c r="V46" s="13" t="str">
        <f>IF([1]Sheet1!U46="1violation",-10*1,IF([1]Sheet1!U46="2violations",-10*2,IF([1]Sheet1!U46="3violations",-10*3,IF([1]Sheet1!U46="",""))))</f>
        <v/>
      </c>
    </row>
    <row r="48" spans="1:22" x14ac:dyDescent="0.25">
      <c r="A48" s="13" t="s">
        <v>1522</v>
      </c>
      <c r="N48" s="13">
        <f>SUM(C48,F48,I48)</f>
        <v>0</v>
      </c>
      <c r="P48" s="13">
        <f>SUM(E48,H48,K48)</f>
        <v>0</v>
      </c>
      <c r="R48" s="13">
        <f>SUM(P48,'One-Acts'!V48)</f>
        <v>0</v>
      </c>
      <c r="V48" s="13" t="str">
        <f>IF([1]Sheet1!U48="1violation",-10*1,IF([1]Sheet1!U48="2violations",-10*2,IF([1]Sheet1!U48="3violations",-10*3,IF([1]Sheet1!U48="",""))))</f>
        <v/>
      </c>
    </row>
    <row r="50" spans="1:22" x14ac:dyDescent="0.25">
      <c r="A50" s="13" t="s">
        <v>137</v>
      </c>
      <c r="N50" s="13">
        <f>SUM(C50,F50,I50)</f>
        <v>0</v>
      </c>
      <c r="P50" s="13">
        <f>SUM(E50,H50,K50)</f>
        <v>0</v>
      </c>
      <c r="R50" s="13">
        <f>SUM(P50,V50)</f>
        <v>0</v>
      </c>
      <c r="V50" s="13" t="str">
        <f>IF(U50="1violation",-10*1,IF(U50="2violations",-10*2,IF(U50="3violations",-10*3,IF(U50="",""))))</f>
        <v/>
      </c>
    </row>
    <row r="52" spans="1:22" x14ac:dyDescent="0.25">
      <c r="A52" s="13" t="s">
        <v>138</v>
      </c>
      <c r="N52" s="13">
        <f>SUM(C52,F52,I52)</f>
        <v>0</v>
      </c>
      <c r="P52" s="13">
        <f>SUM(E52,H52,K52)</f>
        <v>0</v>
      </c>
      <c r="R52" s="13">
        <f>SUM(P52,V52)</f>
        <v>0</v>
      </c>
      <c r="V52" s="13" t="str">
        <f>IF(U52="1violation",-10*1,IF(U52="2violations",-10*2,IF(U52="3violations",-10*3,IF(U52="",""))))</f>
        <v/>
      </c>
    </row>
    <row r="54" spans="1:22" x14ac:dyDescent="0.25">
      <c r="A54" s="13" t="s">
        <v>139</v>
      </c>
      <c r="N54" s="13">
        <f>SUM(C54,F54,I54)</f>
        <v>0</v>
      </c>
      <c r="P54" s="13">
        <f>SUM(E54,H54,K54)</f>
        <v>0</v>
      </c>
      <c r="R54" s="13">
        <f>SUM(P54,V54)</f>
        <v>0</v>
      </c>
      <c r="V54" s="13" t="str">
        <f>IF(U54="1violation",-10*1,IF(U54="2violations",-10*2,IF(U54="3violations",-10*3,IF(U54="",""))))</f>
        <v/>
      </c>
    </row>
    <row r="56" spans="1:22" x14ac:dyDescent="0.25">
      <c r="A56" s="13" t="s">
        <v>140</v>
      </c>
      <c r="N56" s="13">
        <f>SUM(C56,F56,I56)</f>
        <v>0</v>
      </c>
      <c r="P56" s="13">
        <f>SUM(E56,H56,K56)</f>
        <v>0</v>
      </c>
      <c r="R56" s="13">
        <f>SUM(P56,V56)</f>
        <v>0</v>
      </c>
      <c r="V56" s="13" t="str">
        <f>IF(U56="1violation",-10*1,IF(U56="2violations",-10*2,IF(U56="3violations",-10*3,IF(U56="",""))))</f>
        <v/>
      </c>
    </row>
    <row r="58" spans="1:22" x14ac:dyDescent="0.25">
      <c r="A58" s="13" t="s">
        <v>141</v>
      </c>
      <c r="N58" s="13">
        <f>SUM(C58,F58,I58)</f>
        <v>0</v>
      </c>
      <c r="P58" s="13">
        <f>SUM(E58,H58,K58)</f>
        <v>0</v>
      </c>
      <c r="R58" s="13">
        <f>SUM(P58,V58)</f>
        <v>0</v>
      </c>
      <c r="V58" s="13" t="str">
        <f>IF(U58="1violation",-10*1,IF(U58="2violations",-10*2,IF(U58="3violations",-10*3,IF(U58="",""))))</f>
        <v/>
      </c>
    </row>
    <row r="60" spans="1:22" x14ac:dyDescent="0.25">
      <c r="A60" s="13" t="s">
        <v>142</v>
      </c>
      <c r="N60" s="13">
        <f>SUM(C60,F60,I60)</f>
        <v>0</v>
      </c>
      <c r="P60" s="13">
        <f>SUM(E60,H60,K60)</f>
        <v>0</v>
      </c>
      <c r="R60" s="13">
        <f>SUM(P60,V60)</f>
        <v>0</v>
      </c>
      <c r="V60" s="13" t="str">
        <f>IF(U60="1violation",-10*1,IF(U60="2violations",-10*2,IF(U60="3violations",-10*3,IF(U60="",""))))</f>
        <v/>
      </c>
    </row>
    <row r="62" spans="1:22" x14ac:dyDescent="0.25">
      <c r="A62" s="13" t="s">
        <v>143</v>
      </c>
      <c r="N62" s="13">
        <f>SUM(C62,F62,I62)</f>
        <v>0</v>
      </c>
      <c r="P62" s="13">
        <f>SUM(E62,H62,K62)</f>
        <v>0</v>
      </c>
      <c r="R62" s="13">
        <f>SUM(P62,V62)</f>
        <v>0</v>
      </c>
      <c r="V62" s="13" t="str">
        <f>IF(U62="1violation",-10*1,IF(U62="2violations",-10*2,IF(U62="3violations",-10*3,IF(U62="",""))))</f>
        <v/>
      </c>
    </row>
  </sheetData>
  <conditionalFormatting sqref="N49:N1048576">
    <cfRule type="expression" dxfId="74" priority="284" stopIfTrue="1">
      <formula>$N:$N&gt;0</formula>
    </cfRule>
  </conditionalFormatting>
  <conditionalFormatting sqref="V4">
    <cfRule type="cellIs" dxfId="73" priority="192" operator="between">
      <formula>-4</formula>
      <formula>-3</formula>
    </cfRule>
    <cfRule type="cellIs" dxfId="72" priority="193" operator="between">
      <formula>-3</formula>
      <formula>-6</formula>
    </cfRule>
  </conditionalFormatting>
  <conditionalFormatting sqref="U49:U62">
    <cfRule type="expression" dxfId="71" priority="191">
      <formula>$N49&lt;=-4</formula>
    </cfRule>
  </conditionalFormatting>
  <conditionalFormatting sqref="V6">
    <cfRule type="cellIs" dxfId="70" priority="90" operator="between">
      <formula>-4</formula>
      <formula>-3</formula>
    </cfRule>
    <cfRule type="cellIs" dxfId="69" priority="91" operator="between">
      <formula>-3</formula>
      <formula>-6</formula>
    </cfRule>
  </conditionalFormatting>
  <conditionalFormatting sqref="V8">
    <cfRule type="cellIs" dxfId="68" priority="87" operator="between">
      <formula>-4</formula>
      <formula>-3</formula>
    </cfRule>
    <cfRule type="cellIs" dxfId="67" priority="88" operator="between">
      <formula>-3</formula>
      <formula>-6</formula>
    </cfRule>
  </conditionalFormatting>
  <conditionalFormatting sqref="V10">
    <cfRule type="cellIs" dxfId="66" priority="84" operator="between">
      <formula>-4</formula>
      <formula>-3</formula>
    </cfRule>
    <cfRule type="cellIs" dxfId="65" priority="85" operator="between">
      <formula>-3</formula>
      <formula>-6</formula>
    </cfRule>
  </conditionalFormatting>
  <conditionalFormatting sqref="V12">
    <cfRule type="cellIs" dxfId="64" priority="81" operator="between">
      <formula>-4</formula>
      <formula>-3</formula>
    </cfRule>
    <cfRule type="cellIs" dxfId="63" priority="82" operator="between">
      <formula>-3</formula>
      <formula>-6</formula>
    </cfRule>
  </conditionalFormatting>
  <conditionalFormatting sqref="V14">
    <cfRule type="cellIs" dxfId="62" priority="78" operator="between">
      <formula>-4</formula>
      <formula>-3</formula>
    </cfRule>
    <cfRule type="cellIs" dxfId="61" priority="79" operator="between">
      <formula>-3</formula>
      <formula>-6</formula>
    </cfRule>
  </conditionalFormatting>
  <conditionalFormatting sqref="V16">
    <cfRule type="cellIs" dxfId="60" priority="75" operator="between">
      <formula>-4</formula>
      <formula>-3</formula>
    </cfRule>
    <cfRule type="cellIs" dxfId="59" priority="76" operator="between">
      <formula>-3</formula>
      <formula>-6</formula>
    </cfRule>
  </conditionalFormatting>
  <conditionalFormatting sqref="V18">
    <cfRule type="cellIs" dxfId="58" priority="72" operator="between">
      <formula>-4</formula>
      <formula>-3</formula>
    </cfRule>
    <cfRule type="cellIs" dxfId="57" priority="73" operator="between">
      <formula>-3</formula>
      <formula>-6</formula>
    </cfRule>
  </conditionalFormatting>
  <conditionalFormatting sqref="V20">
    <cfRule type="cellIs" dxfId="56" priority="69" operator="between">
      <formula>-4</formula>
      <formula>-3</formula>
    </cfRule>
    <cfRule type="cellIs" dxfId="55" priority="70" operator="between">
      <formula>-3</formula>
      <formula>-6</formula>
    </cfRule>
  </conditionalFormatting>
  <conditionalFormatting sqref="V22">
    <cfRule type="cellIs" dxfId="54" priority="66" operator="between">
      <formula>-4</formula>
      <formula>-3</formula>
    </cfRule>
    <cfRule type="cellIs" dxfId="53" priority="67" operator="between">
      <formula>-3</formula>
      <formula>-6</formula>
    </cfRule>
  </conditionalFormatting>
  <conditionalFormatting sqref="V24">
    <cfRule type="cellIs" dxfId="52" priority="63" operator="between">
      <formula>-4</formula>
      <formula>-3</formula>
    </cfRule>
    <cfRule type="cellIs" dxfId="51" priority="64" operator="between">
      <formula>-3</formula>
      <formula>-6</formula>
    </cfRule>
  </conditionalFormatting>
  <conditionalFormatting sqref="V26">
    <cfRule type="cellIs" dxfId="50" priority="60" operator="between">
      <formula>-4</formula>
      <formula>-3</formula>
    </cfRule>
    <cfRule type="cellIs" dxfId="49" priority="61" operator="between">
      <formula>-3</formula>
      <formula>-6</formula>
    </cfRule>
  </conditionalFormatting>
  <conditionalFormatting sqref="V28">
    <cfRule type="cellIs" dxfId="48" priority="57" operator="between">
      <formula>-4</formula>
      <formula>-3</formula>
    </cfRule>
    <cfRule type="cellIs" dxfId="47" priority="58" operator="between">
      <formula>-3</formula>
      <formula>-6</formula>
    </cfRule>
  </conditionalFormatting>
  <conditionalFormatting sqref="V30">
    <cfRule type="cellIs" dxfId="46" priority="54" operator="between">
      <formula>-4</formula>
      <formula>-3</formula>
    </cfRule>
    <cfRule type="cellIs" dxfId="45" priority="55" operator="between">
      <formula>-3</formula>
      <formula>-6</formula>
    </cfRule>
  </conditionalFormatting>
  <conditionalFormatting sqref="V32">
    <cfRule type="cellIs" dxfId="44" priority="51" operator="between">
      <formula>-4</formula>
      <formula>-3</formula>
    </cfRule>
    <cfRule type="cellIs" dxfId="43" priority="52" operator="between">
      <formula>-3</formula>
      <formula>-6</formula>
    </cfRule>
  </conditionalFormatting>
  <conditionalFormatting sqref="V34">
    <cfRule type="cellIs" dxfId="42" priority="48" operator="between">
      <formula>-4</formula>
      <formula>-3</formula>
    </cfRule>
    <cfRule type="cellIs" dxfId="41" priority="49" operator="between">
      <formula>-3</formula>
      <formula>-6</formula>
    </cfRule>
  </conditionalFormatting>
  <conditionalFormatting sqref="V36">
    <cfRule type="cellIs" dxfId="40" priority="45" operator="between">
      <formula>-4</formula>
      <formula>-3</formula>
    </cfRule>
    <cfRule type="cellIs" dxfId="39" priority="46" operator="between">
      <formula>-3</formula>
      <formula>-6</formula>
    </cfRule>
  </conditionalFormatting>
  <conditionalFormatting sqref="V38">
    <cfRule type="cellIs" dxfId="38" priority="42" operator="between">
      <formula>-4</formula>
      <formula>-3</formula>
    </cfRule>
    <cfRule type="cellIs" dxfId="37" priority="43" operator="between">
      <formula>-3</formula>
      <formula>-6</formula>
    </cfRule>
  </conditionalFormatting>
  <conditionalFormatting sqref="V40">
    <cfRule type="cellIs" dxfId="36" priority="39" operator="between">
      <formula>-4</formula>
      <formula>-3</formula>
    </cfRule>
    <cfRule type="cellIs" dxfId="35" priority="40" operator="between">
      <formula>-3</formula>
      <formula>-6</formula>
    </cfRule>
  </conditionalFormatting>
  <conditionalFormatting sqref="V42">
    <cfRule type="cellIs" dxfId="34" priority="36" operator="between">
      <formula>-4</formula>
      <formula>-3</formula>
    </cfRule>
    <cfRule type="cellIs" dxfId="33" priority="37" operator="between">
      <formula>-3</formula>
      <formula>-6</formula>
    </cfRule>
  </conditionalFormatting>
  <conditionalFormatting sqref="V44">
    <cfRule type="cellIs" dxfId="32" priority="33" operator="between">
      <formula>-4</formula>
      <formula>-3</formula>
    </cfRule>
    <cfRule type="cellIs" dxfId="31" priority="34" operator="between">
      <formula>-3</formula>
      <formula>-6</formula>
    </cfRule>
  </conditionalFormatting>
  <conditionalFormatting sqref="V46">
    <cfRule type="cellIs" dxfId="30" priority="30" operator="between">
      <formula>-4</formula>
      <formula>-3</formula>
    </cfRule>
    <cfRule type="cellIs" dxfId="29" priority="31" operator="between">
      <formula>-3</formula>
      <formula>-6</formula>
    </cfRule>
  </conditionalFormatting>
  <conditionalFormatting sqref="V48">
    <cfRule type="cellIs" dxfId="28" priority="27" operator="between">
      <formula>-4</formula>
      <formula>-3</formula>
    </cfRule>
    <cfRule type="cellIs" dxfId="27" priority="28" operator="between">
      <formula>-3</formula>
      <formula>-6</formula>
    </cfRule>
  </conditionalFormatting>
  <conditionalFormatting sqref="V50">
    <cfRule type="cellIs" dxfId="26" priority="24" operator="between">
      <formula>-4</formula>
      <formula>-3</formula>
    </cfRule>
    <cfRule type="cellIs" dxfId="25" priority="25" operator="between">
      <formula>-3</formula>
      <formula>-6</formula>
    </cfRule>
  </conditionalFormatting>
  <conditionalFormatting sqref="V50">
    <cfRule type="expression" dxfId="24" priority="23">
      <formula>$N50&lt;=-4</formula>
    </cfRule>
  </conditionalFormatting>
  <conditionalFormatting sqref="V52">
    <cfRule type="cellIs" dxfId="23" priority="21" operator="between">
      <formula>-4</formula>
      <formula>-3</formula>
    </cfRule>
    <cfRule type="cellIs" dxfId="22" priority="22" operator="between">
      <formula>-3</formula>
      <formula>-6</formula>
    </cfRule>
  </conditionalFormatting>
  <conditionalFormatting sqref="V52">
    <cfRule type="expression" dxfId="21" priority="20">
      <formula>$N52&lt;=-4</formula>
    </cfRule>
  </conditionalFormatting>
  <conditionalFormatting sqref="V54">
    <cfRule type="cellIs" dxfId="20" priority="18" operator="between">
      <formula>-4</formula>
      <formula>-3</formula>
    </cfRule>
    <cfRule type="cellIs" dxfId="19" priority="19" operator="between">
      <formula>-3</formula>
      <formula>-6</formula>
    </cfRule>
  </conditionalFormatting>
  <conditionalFormatting sqref="V54">
    <cfRule type="expression" dxfId="18" priority="17">
      <formula>$N54&lt;=-4</formula>
    </cfRule>
  </conditionalFormatting>
  <conditionalFormatting sqref="V56">
    <cfRule type="cellIs" dxfId="17" priority="15" operator="between">
      <formula>-4</formula>
      <formula>-3</formula>
    </cfRule>
    <cfRule type="cellIs" dxfId="16" priority="16" operator="between">
      <formula>-3</formula>
      <formula>-6</formula>
    </cfRule>
  </conditionalFormatting>
  <conditionalFormatting sqref="V56">
    <cfRule type="expression" dxfId="15" priority="14">
      <formula>$N56&lt;=-4</formula>
    </cfRule>
  </conditionalFormatting>
  <conditionalFormatting sqref="V58">
    <cfRule type="cellIs" dxfId="14" priority="12" operator="between">
      <formula>-4</formula>
      <formula>-3</formula>
    </cfRule>
    <cfRule type="cellIs" dxfId="13" priority="13" operator="between">
      <formula>-3</formula>
      <formula>-6</formula>
    </cfRule>
  </conditionalFormatting>
  <conditionalFormatting sqref="V58">
    <cfRule type="expression" dxfId="12" priority="11">
      <formula>$N58&lt;=-4</formula>
    </cfRule>
  </conditionalFormatting>
  <conditionalFormatting sqref="V60">
    <cfRule type="cellIs" dxfId="11" priority="9" operator="between">
      <formula>-4</formula>
      <formula>-3</formula>
    </cfRule>
    <cfRule type="cellIs" dxfId="10" priority="10" operator="between">
      <formula>-3</formula>
      <formula>-6</formula>
    </cfRule>
  </conditionalFormatting>
  <conditionalFormatting sqref="V60">
    <cfRule type="expression" dxfId="9" priority="8">
      <formula>$N60&lt;=-4</formula>
    </cfRule>
  </conditionalFormatting>
  <conditionalFormatting sqref="V62">
    <cfRule type="cellIs" dxfId="8" priority="6" operator="between">
      <formula>-4</formula>
      <formula>-3</formula>
    </cfRule>
    <cfRule type="cellIs" dxfId="7" priority="7" operator="between">
      <formula>-3</formula>
      <formula>-6</formula>
    </cfRule>
  </conditionalFormatting>
  <conditionalFormatting sqref="V62">
    <cfRule type="expression" dxfId="6" priority="5">
      <formula>$N62&lt;=-4</formula>
    </cfRule>
  </conditionalFormatting>
  <conditionalFormatting sqref="B49:K152">
    <cfRule type="expression" dxfId="5" priority="285">
      <formula>#REF!&lt;=-8</formula>
    </cfRule>
  </conditionalFormatting>
  <conditionalFormatting sqref="N1:N48">
    <cfRule type="expression" dxfId="4" priority="2" stopIfTrue="1">
      <formula>$N:$N&gt;0</formula>
    </cfRule>
  </conditionalFormatting>
  <conditionalFormatting sqref="U4:U48">
    <cfRule type="expression" dxfId="3" priority="1">
      <formula>$N4&lt;=-4</formula>
    </cfRule>
  </conditionalFormatting>
  <conditionalFormatting sqref="B4:K11 C12:K12 B13:K48">
    <cfRule type="expression" dxfId="2" priority="3">
      <formula>#REF!&lt;=-8</formula>
    </cfRule>
  </conditionalFormatting>
  <dataValidations count="2">
    <dataValidation type="list" allowBlank="1" showInputMessage="1" showErrorMessage="1" sqref="J149:J152 G149:G152 J144:J147 G144:G147 J139:J142 G139:G142 J134:J137 G134:G137 J129:J132 G129:G132 J124:J127 G124:G127 J119:J122 G119:G122 J114:J117 G114:G117 J109:J112 G109:G112 J104:J107 G104:G107 J99:J102 G99:G102 J94:J97 G94:G97 J89:J92 G89:G92 J84:J87 G84:G87 J79:J82 G79:G82 J74:J77 G74:G77 J69:J72 G69:G72 J64:J67 G64:G67 J59:J62 G59:G62 J54:J57 G54:G57 J49:J52 G49:G52 D149:D152 D144:D147 D139:D142 D134:D137 D129:D132 D124:D127 D119:D122 D114:D117 D109:D112 D104:D107 D99:D102 D94:D97 D89:D92 D84:D87 D79:D82 D74:D77 D69:D72 D64:D67 D59:D62 D54:D57 D49:D52 D4:D7 J44:J47 G44:G47 J39:J42 G39:G42 J34:J37 G34:G37 J29:J32 G29:G32 J24:J27 G24:G27 J19:J22 G19:G22 J14:J17 G14:G17 J9:J12 G9:G12 J4:J7 G4:G7 D44:D47 D39:D42 D34:D37 D29:D32 D24:D27 D19:D22 D14:D17 D9:D12" xr:uid="{B0CAA5B1-924F-994D-BDE9-BD7C21BFC136}">
      <formula1>$W$1:$AA$1</formula1>
    </dataValidation>
    <dataValidation type="list" allowBlank="1" showInputMessage="1" showErrorMessage="1" sqref="U4:U62" xr:uid="{00000000-0002-0000-0C00-000001000000}">
      <formula1>$AD$1:$AF$1</formula1>
    </dataValidation>
  </dataValidations>
  <pageMargins left="0.7" right="0.7" top="0.75" bottom="0.75" header="0.3" footer="0.3"/>
  <pageSetup scale="41" orientation="landscape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95" id="{00000000-000E-0000-0C00-0000BC000000}">
            <xm:f>[Book2]Sheet1!#REF!&lt;=-4</xm:f>
            <x14:dxf>
              <font>
                <strike/>
                <color theme="5"/>
              </font>
              <fill>
                <patternFill>
                  <bgColor theme="5" tint="0.79998168889431442"/>
                </patternFill>
              </fill>
            </x14:dxf>
          </x14:cfRule>
          <xm:sqref>V4 V6 V8 V10 V12 V14 V16 V18 V20 V22 V24 V26 V28 V30 V32 V34 V36 V38 V40 V42 V44 V46 V48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W62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109375" defaultRowHeight="15" x14ac:dyDescent="0.25"/>
  <cols>
    <col min="1" max="1" width="6.42578125" style="13" customWidth="1"/>
    <col min="2" max="2" width="15.28515625" style="13" bestFit="1" customWidth="1"/>
    <col min="3" max="16384" width="8.7109375" style="13"/>
  </cols>
  <sheetData>
    <row r="1" spans="1:23" x14ac:dyDescent="0.25">
      <c r="A1" s="52" t="s">
        <v>144</v>
      </c>
    </row>
    <row r="3" spans="1:23" x14ac:dyDescent="0.25">
      <c r="B3" s="53" t="s">
        <v>145</v>
      </c>
      <c r="D3" s="53" t="s">
        <v>0</v>
      </c>
      <c r="G3" s="53" t="s">
        <v>132</v>
      </c>
      <c r="H3" s="53"/>
      <c r="I3" s="53"/>
      <c r="J3" s="53" t="s">
        <v>133</v>
      </c>
      <c r="K3" s="53"/>
      <c r="L3" s="53"/>
      <c r="M3" s="53" t="s">
        <v>134</v>
      </c>
      <c r="N3" s="53"/>
      <c r="O3" s="53"/>
      <c r="P3" s="53" t="s">
        <v>135</v>
      </c>
      <c r="Q3" s="53"/>
      <c r="R3" s="53" t="s">
        <v>136</v>
      </c>
      <c r="S3" s="53"/>
      <c r="T3" s="53"/>
      <c r="U3" s="53" t="s">
        <v>146</v>
      </c>
      <c r="V3" s="53"/>
      <c r="W3" s="53" t="s">
        <v>147</v>
      </c>
    </row>
    <row r="4" spans="1:23" x14ac:dyDescent="0.25">
      <c r="A4" s="13" t="s">
        <v>148</v>
      </c>
      <c r="B4" s="13" t="s">
        <v>1428</v>
      </c>
      <c r="E4" s="13">
        <v>215</v>
      </c>
      <c r="H4" s="13">
        <v>209</v>
      </c>
      <c r="K4" s="13">
        <v>202</v>
      </c>
      <c r="N4" s="13">
        <v>208</v>
      </c>
      <c r="P4" s="13">
        <v>209</v>
      </c>
      <c r="R4" s="13">
        <v>209</v>
      </c>
      <c r="U4" s="13">
        <v>140</v>
      </c>
      <c r="W4" s="13">
        <f>SUM(E4:U4)</f>
        <v>1392</v>
      </c>
    </row>
    <row r="6" spans="1:23" x14ac:dyDescent="0.25">
      <c r="A6" s="13" t="s">
        <v>149</v>
      </c>
      <c r="B6" s="13" t="s">
        <v>1429</v>
      </c>
      <c r="E6" s="13">
        <v>207</v>
      </c>
      <c r="H6" s="13">
        <v>205</v>
      </c>
      <c r="K6" s="13">
        <v>0</v>
      </c>
      <c r="N6" s="13">
        <v>202</v>
      </c>
      <c r="P6" s="13">
        <v>0</v>
      </c>
      <c r="R6" s="13">
        <v>204</v>
      </c>
      <c r="U6" s="13">
        <f>SUM([1]Sheet1!R6)</f>
        <v>0</v>
      </c>
      <c r="W6" s="13">
        <f>SUM(E6:U6)</f>
        <v>818</v>
      </c>
    </row>
    <row r="8" spans="1:23" x14ac:dyDescent="0.25">
      <c r="A8" s="13" t="s">
        <v>150</v>
      </c>
      <c r="B8" s="13" t="s">
        <v>1430</v>
      </c>
      <c r="E8" s="13">
        <v>67</v>
      </c>
      <c r="H8" s="13">
        <v>110</v>
      </c>
      <c r="K8" s="13">
        <v>189</v>
      </c>
      <c r="N8" s="13">
        <v>191</v>
      </c>
      <c r="P8" s="13">
        <v>0</v>
      </c>
      <c r="R8" s="13">
        <v>206</v>
      </c>
      <c r="U8" s="13">
        <f>SUM([1]Sheet1!R8)</f>
        <v>0</v>
      </c>
      <c r="W8" s="13">
        <f>SUM(E8:U8)</f>
        <v>763</v>
      </c>
    </row>
    <row r="10" spans="1:23" x14ac:dyDescent="0.25">
      <c r="A10" s="13" t="s">
        <v>151</v>
      </c>
      <c r="B10" s="13" t="s">
        <v>1431</v>
      </c>
      <c r="E10" s="13">
        <v>204</v>
      </c>
      <c r="H10" s="13">
        <v>190</v>
      </c>
      <c r="K10" s="13">
        <v>207</v>
      </c>
      <c r="N10" s="13">
        <v>196</v>
      </c>
      <c r="P10" s="13">
        <v>198</v>
      </c>
      <c r="R10" s="13">
        <v>212</v>
      </c>
      <c r="U10" s="13">
        <v>126</v>
      </c>
      <c r="W10" s="13">
        <f>SUM(E10:U10)</f>
        <v>1333</v>
      </c>
    </row>
    <row r="12" spans="1:23" x14ac:dyDescent="0.25">
      <c r="A12" s="13" t="s">
        <v>152</v>
      </c>
      <c r="B12" s="13" t="s">
        <v>1432</v>
      </c>
      <c r="E12" s="13">
        <v>197</v>
      </c>
      <c r="H12" s="13">
        <v>194</v>
      </c>
      <c r="K12" s="13">
        <v>185</v>
      </c>
      <c r="N12" s="13">
        <f>SUM(Contemporary!AA24)</f>
        <v>207</v>
      </c>
      <c r="P12" s="13">
        <v>213</v>
      </c>
      <c r="R12" s="13">
        <v>202</v>
      </c>
      <c r="U12" s="13">
        <f>SUM([1]Sheet1!R12)</f>
        <v>0</v>
      </c>
      <c r="W12" s="13">
        <f>SUM(E12:U12)</f>
        <v>1198</v>
      </c>
    </row>
    <row r="14" spans="1:23" x14ac:dyDescent="0.25">
      <c r="A14" s="13" t="s">
        <v>153</v>
      </c>
      <c r="B14" s="13" t="s">
        <v>1433</v>
      </c>
      <c r="E14" s="13">
        <v>207</v>
      </c>
      <c r="H14" s="13">
        <v>196</v>
      </c>
      <c r="K14" s="13">
        <v>215</v>
      </c>
      <c r="N14" s="13">
        <v>214</v>
      </c>
      <c r="P14" s="13">
        <v>194</v>
      </c>
      <c r="R14" s="13">
        <v>216</v>
      </c>
      <c r="U14" s="13">
        <v>128</v>
      </c>
      <c r="W14" s="13">
        <f>SUM(E14:U14)</f>
        <v>1370</v>
      </c>
    </row>
    <row r="16" spans="1:23" x14ac:dyDescent="0.25">
      <c r="A16" s="13" t="s">
        <v>154</v>
      </c>
      <c r="B16" s="13" t="s">
        <v>1434</v>
      </c>
      <c r="E16" s="13">
        <v>112</v>
      </c>
      <c r="H16" s="13">
        <v>67</v>
      </c>
      <c r="K16" s="13">
        <f>SUM(Classical!AE34)</f>
        <v>0</v>
      </c>
      <c r="N16" s="13">
        <v>60</v>
      </c>
      <c r="P16" s="13">
        <f>SUM(Pantomime!W34)</f>
        <v>0</v>
      </c>
      <c r="R16" s="13">
        <v>127</v>
      </c>
      <c r="U16" s="13">
        <f>SUM([1]Sheet1!R16)</f>
        <v>0</v>
      </c>
      <c r="W16" s="13">
        <f>SUM(E16:U16)</f>
        <v>366</v>
      </c>
    </row>
    <row r="18" spans="1:23" x14ac:dyDescent="0.25">
      <c r="A18" s="13" t="s">
        <v>155</v>
      </c>
      <c r="B18" s="13" t="s">
        <v>1435</v>
      </c>
      <c r="E18" s="13">
        <v>63</v>
      </c>
      <c r="H18" s="13">
        <v>68</v>
      </c>
      <c r="K18" s="13">
        <f>SUM(Classical!AE39)</f>
        <v>0</v>
      </c>
      <c r="N18" s="13">
        <v>120</v>
      </c>
      <c r="P18" s="13">
        <v>140</v>
      </c>
      <c r="R18" s="13">
        <v>198</v>
      </c>
      <c r="U18" s="13">
        <f>SUM([1]Sheet1!R18)</f>
        <v>0</v>
      </c>
      <c r="W18" s="13">
        <f>SUM(E18:U18)</f>
        <v>589</v>
      </c>
    </row>
    <row r="20" spans="1:23" x14ac:dyDescent="0.25">
      <c r="A20" s="13" t="s">
        <v>156</v>
      </c>
      <c r="B20" s="13" t="s">
        <v>1436</v>
      </c>
      <c r="E20" s="13">
        <v>126</v>
      </c>
      <c r="H20" s="13">
        <v>168</v>
      </c>
      <c r="K20" s="13">
        <v>117</v>
      </c>
      <c r="N20" s="13">
        <v>202</v>
      </c>
      <c r="P20" s="13">
        <v>192</v>
      </c>
      <c r="R20" s="13">
        <v>192</v>
      </c>
      <c r="U20" s="13">
        <f>SUM([1]Sheet1!R20)</f>
        <v>0</v>
      </c>
      <c r="W20" s="13">
        <f>SUM(E20:U20)</f>
        <v>997</v>
      </c>
    </row>
    <row r="22" spans="1:23" x14ac:dyDescent="0.25">
      <c r="A22" s="13" t="s">
        <v>157</v>
      </c>
      <c r="B22" s="13" t="s">
        <v>1437</v>
      </c>
      <c r="E22" s="13">
        <v>207</v>
      </c>
      <c r="H22" s="13">
        <v>178</v>
      </c>
      <c r="K22" s="13">
        <v>209</v>
      </c>
      <c r="N22" s="13">
        <v>180</v>
      </c>
      <c r="P22" s="13">
        <v>194</v>
      </c>
      <c r="R22" s="13">
        <v>203</v>
      </c>
      <c r="U22" s="13">
        <v>120</v>
      </c>
      <c r="W22" s="13">
        <f>SUM(E22:U22)</f>
        <v>1291</v>
      </c>
    </row>
    <row r="24" spans="1:23" x14ac:dyDescent="0.25">
      <c r="A24" s="13" t="s">
        <v>158</v>
      </c>
      <c r="B24" s="13" t="s">
        <v>1438</v>
      </c>
      <c r="E24" s="13">
        <f>SUM('Humorous Monologues'!W54)</f>
        <v>208</v>
      </c>
      <c r="H24" s="13">
        <f>SUM(Dramatic!W54)</f>
        <v>209</v>
      </c>
      <c r="K24" s="13">
        <v>201</v>
      </c>
      <c r="N24" s="13">
        <f>SUM(Contemporary!AA54)</f>
        <v>218</v>
      </c>
      <c r="P24" s="13">
        <v>213</v>
      </c>
      <c r="R24" s="13">
        <v>220</v>
      </c>
      <c r="U24" s="13">
        <v>0</v>
      </c>
      <c r="W24" s="13">
        <f>SUM(E24:U24)</f>
        <v>1269</v>
      </c>
    </row>
    <row r="26" spans="1:23" x14ac:dyDescent="0.25">
      <c r="A26" s="13" t="s">
        <v>159</v>
      </c>
      <c r="B26" s="13" t="s">
        <v>1439</v>
      </c>
      <c r="E26" s="13">
        <f>SUM('Humorous Monologues'!W59)</f>
        <v>129</v>
      </c>
      <c r="H26" s="13">
        <f>SUM(Dramatic!W59)</f>
        <v>70</v>
      </c>
      <c r="K26" s="13">
        <v>66</v>
      </c>
      <c r="N26" s="13">
        <f>SUM(Contemporary!AA59)</f>
        <v>134</v>
      </c>
      <c r="P26" s="13">
        <v>71</v>
      </c>
      <c r="R26" s="13">
        <v>127</v>
      </c>
      <c r="U26" s="13">
        <f>SUM([1]Sheet1!R26)</f>
        <v>122</v>
      </c>
      <c r="W26" s="13">
        <f>SUM(E26:U26)</f>
        <v>719</v>
      </c>
    </row>
    <row r="27" spans="1:23" x14ac:dyDescent="0.25">
      <c r="B27" s="13" t="s">
        <v>1003</v>
      </c>
    </row>
    <row r="28" spans="1:23" x14ac:dyDescent="0.25">
      <c r="A28" s="13" t="s">
        <v>160</v>
      </c>
      <c r="B28" s="13" t="s">
        <v>1004</v>
      </c>
      <c r="E28" s="13">
        <f>SUM('Humorous Monologues'!W64)</f>
        <v>125</v>
      </c>
      <c r="H28" s="13">
        <f>SUM(Dramatic!W64)</f>
        <v>179</v>
      </c>
      <c r="K28" s="13">
        <v>208</v>
      </c>
      <c r="N28" s="13">
        <f>SUM(Contemporary!AA64)</f>
        <v>211</v>
      </c>
      <c r="P28" s="13">
        <v>199</v>
      </c>
      <c r="R28" s="13">
        <v>206</v>
      </c>
      <c r="U28" s="13">
        <f>SUM([1]Sheet1!R28)</f>
        <v>0</v>
      </c>
      <c r="W28" s="13">
        <f>SUM(E28:U28)</f>
        <v>1128</v>
      </c>
    </row>
    <row r="30" spans="1:23" x14ac:dyDescent="0.25">
      <c r="A30" s="13" t="s">
        <v>161</v>
      </c>
      <c r="B30" s="13" t="s">
        <v>1440</v>
      </c>
      <c r="E30" s="13">
        <f>SUM('Humorous Monologues'!W69)</f>
        <v>139</v>
      </c>
      <c r="H30" s="13">
        <f>SUM(Dramatic!W69)</f>
        <v>192</v>
      </c>
      <c r="K30" s="13">
        <v>204</v>
      </c>
      <c r="N30" s="13">
        <f>SUM(Contemporary!AA69)</f>
        <v>209</v>
      </c>
      <c r="P30" s="13">
        <v>115</v>
      </c>
      <c r="R30" s="13">
        <v>192</v>
      </c>
      <c r="U30" s="13">
        <f>SUM([1]Sheet1!R30)</f>
        <v>0</v>
      </c>
      <c r="W30" s="13">
        <f>SUM(E30:U30)</f>
        <v>1051</v>
      </c>
    </row>
    <row r="32" spans="1:23" x14ac:dyDescent="0.25">
      <c r="A32" s="13" t="s">
        <v>162</v>
      </c>
      <c r="B32" s="13" t="s">
        <v>1422</v>
      </c>
      <c r="E32" s="13">
        <f>SUM('Humorous Monologues'!W74)</f>
        <v>132</v>
      </c>
      <c r="H32" s="13">
        <f>SUM(Dramatic!W74)</f>
        <v>183</v>
      </c>
      <c r="K32" s="13">
        <f>SUM(Classical!AE74)</f>
        <v>0</v>
      </c>
      <c r="N32" s="13">
        <f>SUM(Contemporary!AA74)</f>
        <v>213</v>
      </c>
      <c r="P32" s="13">
        <v>60</v>
      </c>
      <c r="R32" s="13">
        <v>210</v>
      </c>
      <c r="U32" s="13">
        <f>SUM([1]Sheet1!R32)</f>
        <v>120</v>
      </c>
      <c r="W32" s="13">
        <f>SUM(E32:U32)</f>
        <v>918</v>
      </c>
    </row>
    <row r="34" spans="1:23" x14ac:dyDescent="0.25">
      <c r="A34" s="13" t="s">
        <v>163</v>
      </c>
      <c r="B34" s="13" t="s">
        <v>1423</v>
      </c>
      <c r="E34" s="13">
        <f>SUM('Humorous Monologues'!W79)</f>
        <v>131</v>
      </c>
      <c r="H34" s="13">
        <f>SUM(Dramatic!W79)</f>
        <v>198</v>
      </c>
      <c r="K34" s="13">
        <f>SUM(Classical!AE79)</f>
        <v>0</v>
      </c>
      <c r="N34" s="13">
        <f>SUM(Contemporary!AA79)</f>
        <v>65</v>
      </c>
      <c r="P34" s="13">
        <v>140</v>
      </c>
      <c r="R34" s="13">
        <v>194</v>
      </c>
      <c r="U34" s="13">
        <f>SUM([1]Sheet1!R34)</f>
        <v>135</v>
      </c>
      <c r="W34" s="13">
        <f>SUM(E34:U34)</f>
        <v>863</v>
      </c>
    </row>
    <row r="36" spans="1:23" x14ac:dyDescent="0.25">
      <c r="A36" s="13" t="s">
        <v>164</v>
      </c>
      <c r="B36" s="13" t="s">
        <v>1424</v>
      </c>
      <c r="E36" s="13">
        <f>SUM('Humorous Monologues'!W84)</f>
        <v>141</v>
      </c>
      <c r="H36" s="13">
        <f>SUM(Dramatic!W84)</f>
        <v>189</v>
      </c>
      <c r="K36" s="13">
        <v>69</v>
      </c>
      <c r="N36" s="13">
        <f>SUM(Contemporary!AA84)</f>
        <v>203</v>
      </c>
      <c r="P36" s="13">
        <f>SUM(Pantomime!W84)</f>
        <v>0</v>
      </c>
      <c r="R36" s="13">
        <v>206</v>
      </c>
      <c r="U36" s="13">
        <f>SUM([1]Sheet1!R36)</f>
        <v>117</v>
      </c>
      <c r="W36" s="13">
        <f>SUM(E36:U36)</f>
        <v>925</v>
      </c>
    </row>
    <row r="38" spans="1:23" x14ac:dyDescent="0.25">
      <c r="A38" s="13" t="s">
        <v>165</v>
      </c>
      <c r="B38" s="13" t="s">
        <v>1425</v>
      </c>
      <c r="E38" s="13">
        <f>SUM('Humorous Monologues'!W89)</f>
        <v>123</v>
      </c>
      <c r="H38" s="13">
        <f>SUM(Dramatic!W89)</f>
        <v>61</v>
      </c>
      <c r="K38" s="13">
        <v>57</v>
      </c>
      <c r="N38" s="13">
        <f>SUM(Contemporary!AA89)</f>
        <v>120</v>
      </c>
      <c r="P38" s="13">
        <v>60</v>
      </c>
      <c r="R38" s="13">
        <v>115</v>
      </c>
      <c r="U38" s="13">
        <f>SUM([1]Sheet1!R38)</f>
        <v>115</v>
      </c>
      <c r="W38" s="13">
        <f>SUM(E38:U38)</f>
        <v>651</v>
      </c>
    </row>
    <row r="40" spans="1:23" x14ac:dyDescent="0.25">
      <c r="A40" s="13" t="s">
        <v>166</v>
      </c>
      <c r="B40" s="13" t="s">
        <v>1426</v>
      </c>
      <c r="E40" s="13">
        <f>SUM('Humorous Monologues'!W94)</f>
        <v>124</v>
      </c>
      <c r="H40" s="13">
        <f>SUM(Dramatic!W94)</f>
        <v>201</v>
      </c>
      <c r="K40" s="13">
        <v>63</v>
      </c>
      <c r="N40" s="13">
        <f>SUM(Contemporary!AA94)</f>
        <v>116</v>
      </c>
      <c r="P40" s="13">
        <v>192</v>
      </c>
      <c r="R40" s="13">
        <v>208</v>
      </c>
      <c r="U40" s="13">
        <f>SUM([1]Sheet1!R40)</f>
        <v>0</v>
      </c>
      <c r="W40" s="13">
        <f>SUM(E40:U40)</f>
        <v>904</v>
      </c>
    </row>
    <row r="42" spans="1:23" x14ac:dyDescent="0.25">
      <c r="A42" s="13" t="s">
        <v>167</v>
      </c>
      <c r="B42" s="13" t="s">
        <v>1427</v>
      </c>
      <c r="E42" s="13">
        <f>SUM('Humorous Monologues'!W99)</f>
        <v>200</v>
      </c>
      <c r="H42" s="13">
        <f>SUM(Dramatic!W99)</f>
        <v>48</v>
      </c>
      <c r="K42" s="13">
        <v>119</v>
      </c>
      <c r="N42" s="13">
        <f>SUM(Contemporary!AA99)</f>
        <v>71</v>
      </c>
      <c r="P42" s="13">
        <v>70</v>
      </c>
      <c r="R42" s="13">
        <v>124</v>
      </c>
      <c r="U42" s="13">
        <f>SUM([1]Sheet1!R42)</f>
        <v>0</v>
      </c>
      <c r="W42" s="13">
        <f>SUM(E42:U42)</f>
        <v>632</v>
      </c>
    </row>
    <row r="44" spans="1:23" x14ac:dyDescent="0.25">
      <c r="A44" s="13" t="s">
        <v>168</v>
      </c>
      <c r="E44" s="13">
        <f>SUM('Humorous Monologues'!W104)</f>
        <v>0</v>
      </c>
      <c r="H44" s="13">
        <f>SUM(Dramatic!W104)</f>
        <v>0</v>
      </c>
      <c r="K44" s="13">
        <f>SUM(Classical!AE104)</f>
        <v>0</v>
      </c>
      <c r="N44" s="13">
        <f>SUM(Contemporary!AA104)</f>
        <v>0</v>
      </c>
      <c r="P44" s="13">
        <f>SUM(Pantomime!W104)</f>
        <v>0</v>
      </c>
      <c r="R44" s="13">
        <f>SUM(MusicalTheatre!AG104)</f>
        <v>0</v>
      </c>
      <c r="U44" s="13">
        <f>SUM([1]Sheet1!R44)</f>
        <v>0</v>
      </c>
      <c r="W44" s="13">
        <f>SUM(E44:U44)</f>
        <v>0</v>
      </c>
    </row>
    <row r="46" spans="1:23" x14ac:dyDescent="0.25">
      <c r="A46" s="13" t="s">
        <v>169</v>
      </c>
      <c r="E46" s="13">
        <f>SUM('Humorous Monologues'!W109)</f>
        <v>0</v>
      </c>
      <c r="H46" s="13">
        <f>SUM(Dramatic!W109)</f>
        <v>0</v>
      </c>
      <c r="K46" s="13">
        <f>SUM(Classical!AE109)</f>
        <v>0</v>
      </c>
      <c r="N46" s="13">
        <f>SUM(Contemporary!AA109)</f>
        <v>0</v>
      </c>
      <c r="P46" s="13">
        <f>SUM(Pantomime!W109)</f>
        <v>0</v>
      </c>
      <c r="R46" s="13">
        <f>SUM(MusicalTheatre!AG109)</f>
        <v>0</v>
      </c>
      <c r="U46" s="13">
        <f>SUM([1]Sheet1!R46)</f>
        <v>0</v>
      </c>
      <c r="W46" s="13">
        <f>SUM(E46:U46)</f>
        <v>0</v>
      </c>
    </row>
    <row r="48" spans="1:23" x14ac:dyDescent="0.25">
      <c r="A48" s="13" t="s">
        <v>170</v>
      </c>
      <c r="E48" s="13">
        <f>SUM('Humorous Monologues'!W114)</f>
        <v>0</v>
      </c>
      <c r="H48" s="13">
        <f>SUM(Dramatic!W114)</f>
        <v>0</v>
      </c>
      <c r="K48" s="13">
        <f>SUM(Classical!AE114)</f>
        <v>0</v>
      </c>
      <c r="N48" s="13">
        <f>SUM(Contemporary!AA114)</f>
        <v>0</v>
      </c>
      <c r="P48" s="13">
        <f>SUM(Pantomime!W114)</f>
        <v>0</v>
      </c>
      <c r="R48" s="13">
        <f>SUM(MusicalTheatre!AG114)</f>
        <v>0</v>
      </c>
      <c r="U48" s="13">
        <f>SUM([1]Sheet1!R48)</f>
        <v>0</v>
      </c>
      <c r="W48" s="13">
        <f>SUM(E48:U48)</f>
        <v>0</v>
      </c>
    </row>
    <row r="50" spans="1:23" x14ac:dyDescent="0.25">
      <c r="A50" s="13" t="s">
        <v>171</v>
      </c>
      <c r="E50" s="13">
        <f>SUM('Humorous Monologues'!W119)</f>
        <v>0</v>
      </c>
      <c r="H50" s="13">
        <f>SUM(Dramatic!W119)</f>
        <v>0</v>
      </c>
      <c r="K50" s="13">
        <f>SUM(Classical!AE119)</f>
        <v>0</v>
      </c>
      <c r="N50" s="13">
        <f>SUM(Contemporary!AA119)</f>
        <v>0</v>
      </c>
      <c r="P50" s="13">
        <f>SUM(Pantomime!W119)</f>
        <v>0</v>
      </c>
      <c r="R50" s="13">
        <f>SUM(MusicalTheatre!AG119)</f>
        <v>0</v>
      </c>
      <c r="U50" s="13">
        <f>SUM('One-Acts'!R50)</f>
        <v>0</v>
      </c>
      <c r="W50" s="13">
        <f>SUM(E50:U50)</f>
        <v>0</v>
      </c>
    </row>
    <row r="52" spans="1:23" x14ac:dyDescent="0.25">
      <c r="A52" s="13" t="s">
        <v>172</v>
      </c>
      <c r="E52" s="13">
        <f>SUM('Humorous Monologues'!W124)</f>
        <v>0</v>
      </c>
      <c r="H52" s="13">
        <f>SUM(Dramatic!W124)</f>
        <v>0</v>
      </c>
      <c r="K52" s="13">
        <f>SUM(Classical!AE124)</f>
        <v>0</v>
      </c>
      <c r="N52" s="13">
        <f>SUM(Contemporary!AA124)</f>
        <v>0</v>
      </c>
      <c r="P52" s="13">
        <f>SUM(Pantomime!W124)</f>
        <v>0</v>
      </c>
      <c r="R52" s="13">
        <f>SUM(MusicalTheatre!AG124)</f>
        <v>0</v>
      </c>
      <c r="U52" s="13">
        <f>SUM('One-Acts'!R52)</f>
        <v>0</v>
      </c>
      <c r="W52" s="13">
        <f>SUM(E52:U52)</f>
        <v>0</v>
      </c>
    </row>
    <row r="54" spans="1:23" x14ac:dyDescent="0.25">
      <c r="A54" s="13" t="s">
        <v>173</v>
      </c>
      <c r="E54" s="13">
        <f>SUM('Humorous Monologues'!W129)</f>
        <v>0</v>
      </c>
      <c r="H54" s="13">
        <f>SUM(Dramatic!W129)</f>
        <v>0</v>
      </c>
      <c r="K54" s="13">
        <f>SUM(Classical!AE129)</f>
        <v>0</v>
      </c>
      <c r="N54" s="13">
        <f>SUM(Contemporary!AA129)</f>
        <v>0</v>
      </c>
      <c r="P54" s="13">
        <f>SUM(Pantomime!W129)</f>
        <v>0</v>
      </c>
      <c r="R54" s="13">
        <f>SUM(MusicalTheatre!AG129)</f>
        <v>0</v>
      </c>
      <c r="U54" s="13">
        <f>SUM('One-Acts'!R54)</f>
        <v>0</v>
      </c>
      <c r="W54" s="13">
        <f>SUM(E54:U54)</f>
        <v>0</v>
      </c>
    </row>
    <row r="56" spans="1:23" x14ac:dyDescent="0.25">
      <c r="A56" s="13" t="s">
        <v>174</v>
      </c>
      <c r="E56" s="13">
        <f>SUM('Humorous Monologues'!W134)</f>
        <v>0</v>
      </c>
      <c r="H56" s="13">
        <f>SUM(Dramatic!W134)</f>
        <v>0</v>
      </c>
      <c r="K56" s="13">
        <f>SUM(Classical!AE134)</f>
        <v>0</v>
      </c>
      <c r="N56" s="13">
        <f>SUM(Contemporary!AA134)</f>
        <v>0</v>
      </c>
      <c r="P56" s="13">
        <f>SUM(Pantomime!W134)</f>
        <v>0</v>
      </c>
      <c r="R56" s="13">
        <f>SUM(MusicalTheatre!AG134)</f>
        <v>0</v>
      </c>
      <c r="U56" s="13">
        <f>SUM('One-Acts'!R56)</f>
        <v>0</v>
      </c>
      <c r="W56" s="13">
        <f>SUM(E56:U56)</f>
        <v>0</v>
      </c>
    </row>
    <row r="58" spans="1:23" x14ac:dyDescent="0.25">
      <c r="A58" s="13" t="s">
        <v>175</v>
      </c>
      <c r="E58" s="13">
        <f>SUM('Humorous Monologues'!W139)</f>
        <v>0</v>
      </c>
      <c r="H58" s="13">
        <f>SUM(Dramatic!W139)</f>
        <v>0</v>
      </c>
      <c r="K58" s="13">
        <f>SUM(Classical!AE139)</f>
        <v>0</v>
      </c>
      <c r="N58" s="13">
        <f>SUM(Contemporary!AA139)</f>
        <v>0</v>
      </c>
      <c r="P58" s="13">
        <f>SUM(Pantomime!W139)</f>
        <v>0</v>
      </c>
      <c r="R58" s="13">
        <f>SUM(MusicalTheatre!AG139)</f>
        <v>0</v>
      </c>
      <c r="U58" s="13">
        <f>SUM('One-Acts'!R58)</f>
        <v>0</v>
      </c>
      <c r="W58" s="13">
        <f>SUM(E58:U58)</f>
        <v>0</v>
      </c>
    </row>
    <row r="60" spans="1:23" x14ac:dyDescent="0.25">
      <c r="A60" s="13" t="s">
        <v>176</v>
      </c>
      <c r="E60" s="13">
        <f>SUM('Humorous Monologues'!W144)</f>
        <v>0</v>
      </c>
      <c r="H60" s="13">
        <f>SUM(Dramatic!W144)</f>
        <v>0</v>
      </c>
      <c r="K60" s="13">
        <f>SUM(Classical!AE144)</f>
        <v>0</v>
      </c>
      <c r="N60" s="13">
        <f>SUM(Contemporary!AA144)</f>
        <v>0</v>
      </c>
      <c r="P60" s="13">
        <f>SUM(Pantomime!W144)</f>
        <v>0</v>
      </c>
      <c r="R60" s="13">
        <f>SUM(MusicalTheatre!AG144)</f>
        <v>0</v>
      </c>
      <c r="U60" s="13">
        <f>SUM('One-Acts'!R60)</f>
        <v>0</v>
      </c>
      <c r="W60" s="13">
        <f>SUM(E60:U60)</f>
        <v>0</v>
      </c>
    </row>
    <row r="62" spans="1:23" x14ac:dyDescent="0.25">
      <c r="A62" s="13" t="s">
        <v>177</v>
      </c>
      <c r="E62" s="13">
        <f>SUM('Humorous Monologues'!W149)</f>
        <v>0</v>
      </c>
      <c r="H62" s="13">
        <f>SUM(Dramatic!W149)</f>
        <v>0</v>
      </c>
      <c r="K62" s="13">
        <f>SUM(Classical!AE149)</f>
        <v>0</v>
      </c>
      <c r="N62" s="13">
        <f>SUM(Contemporary!AA149)</f>
        <v>0</v>
      </c>
      <c r="P62" s="13">
        <f>SUM(Pantomime!W149)</f>
        <v>0</v>
      </c>
      <c r="R62" s="13">
        <f>SUM(MusicalTheatre!AG149)</f>
        <v>0</v>
      </c>
      <c r="U62" s="13">
        <f>SUM('One-Acts'!R62)</f>
        <v>0</v>
      </c>
      <c r="W62" s="13">
        <f>SUM(E62:U62)</f>
        <v>0</v>
      </c>
    </row>
  </sheetData>
  <conditionalFormatting sqref="W1:W1048576">
    <cfRule type="top10" dxfId="0" priority="1" rank="2"/>
  </conditionalFormatting>
  <pageMargins left="0.7" right="0.7" top="0.75" bottom="0.75" header="0.3" footer="0.3"/>
  <pageSetup scale="5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2"/>
  <sheetViews>
    <sheetView topLeftCell="A44" zoomScale="70" zoomScaleNormal="70" workbookViewId="0">
      <selection activeCell="R121" sqref="R121"/>
    </sheetView>
  </sheetViews>
  <sheetFormatPr defaultColWidth="8.7109375" defaultRowHeight="15" x14ac:dyDescent="0.25"/>
  <cols>
    <col min="1" max="3" width="10.28515625" customWidth="1"/>
    <col min="4" max="4" width="10.28515625" style="51" customWidth="1"/>
    <col min="5" max="5" width="18.140625" bestFit="1" customWidth="1"/>
    <col min="6" max="6" width="18.140625" customWidth="1"/>
    <col min="7" max="7" width="11.7109375" bestFit="1" customWidth="1"/>
    <col min="8" max="8" width="11.7109375" customWidth="1"/>
    <col min="9" max="9" width="11.7109375" bestFit="1" customWidth="1"/>
    <col min="10" max="10" width="11.7109375" customWidth="1"/>
    <col min="11" max="12" width="15.7109375" style="1" bestFit="1" customWidth="1"/>
  </cols>
  <sheetData>
    <row r="1" spans="1:12" x14ac:dyDescent="0.25">
      <c r="A1" t="s">
        <v>192</v>
      </c>
      <c r="E1" t="s">
        <v>189</v>
      </c>
    </row>
    <row r="2" spans="1:12" x14ac:dyDescent="0.25">
      <c r="A2" t="s">
        <v>184</v>
      </c>
      <c r="B2" t="s">
        <v>182</v>
      </c>
      <c r="C2" t="s">
        <v>801</v>
      </c>
      <c r="D2" s="51" t="s">
        <v>800</v>
      </c>
      <c r="E2" t="s">
        <v>805</v>
      </c>
      <c r="F2" t="s">
        <v>188</v>
      </c>
      <c r="G2" t="s">
        <v>802</v>
      </c>
      <c r="H2" t="s">
        <v>806</v>
      </c>
      <c r="I2" t="s">
        <v>803</v>
      </c>
      <c r="J2" t="s">
        <v>807</v>
      </c>
      <c r="K2" s="1" t="s">
        <v>804</v>
      </c>
      <c r="L2" s="1" t="s">
        <v>187</v>
      </c>
    </row>
    <row r="3" spans="1:12" x14ac:dyDescent="0.25">
      <c r="A3" t="str">
        <f>'Humorous Monologues'!A4</f>
        <v>A-101</v>
      </c>
      <c r="B3">
        <f>'Humorous Monologues'!S4</f>
        <v>4</v>
      </c>
      <c r="C3">
        <f>'Humorous Monologues'!P4</f>
        <v>73</v>
      </c>
      <c r="E3">
        <v>3</v>
      </c>
      <c r="F3">
        <v>24</v>
      </c>
      <c r="G3">
        <v>4</v>
      </c>
      <c r="H3">
        <v>23</v>
      </c>
      <c r="I3">
        <v>2</v>
      </c>
      <c r="J3">
        <v>24</v>
      </c>
      <c r="K3" s="1">
        <f t="shared" ref="K3:K34" si="0">SUM(E3,G3,I3)</f>
        <v>9</v>
      </c>
      <c r="L3" s="1">
        <f>SUM(F3,H3,J3)</f>
        <v>71</v>
      </c>
    </row>
    <row r="4" spans="1:12" x14ac:dyDescent="0.25">
      <c r="A4" t="str">
        <f>'Humorous Monologues'!A5</f>
        <v>A-102</v>
      </c>
      <c r="B4">
        <f>'Humorous Monologues'!S5</f>
        <v>4</v>
      </c>
      <c r="C4">
        <f>'Humorous Monologues'!P5</f>
        <v>74</v>
      </c>
      <c r="E4">
        <v>5</v>
      </c>
      <c r="F4">
        <v>22</v>
      </c>
      <c r="G4">
        <v>3</v>
      </c>
      <c r="H4">
        <v>24</v>
      </c>
      <c r="I4">
        <v>5</v>
      </c>
      <c r="J4">
        <v>22</v>
      </c>
      <c r="K4" s="1">
        <f t="shared" si="0"/>
        <v>13</v>
      </c>
      <c r="L4" s="1">
        <f t="shared" ref="L4:L67" si="1">SUM(F4,H4,J4)</f>
        <v>68</v>
      </c>
    </row>
    <row r="5" spans="1:12" x14ac:dyDescent="0.25">
      <c r="A5" t="str">
        <f>'Humorous Monologues'!A6</f>
        <v>A-103</v>
      </c>
      <c r="B5">
        <f>'Humorous Monologues'!S6</f>
        <v>9</v>
      </c>
      <c r="C5">
        <f>'Humorous Monologues'!P6</f>
        <v>68</v>
      </c>
      <c r="K5" s="1">
        <f t="shared" si="0"/>
        <v>0</v>
      </c>
      <c r="L5" s="1">
        <f t="shared" si="1"/>
        <v>0</v>
      </c>
    </row>
    <row r="6" spans="1:12" x14ac:dyDescent="0.25">
      <c r="A6" t="str">
        <f>'Humorous Monologues'!A7</f>
        <v>A-104</v>
      </c>
      <c r="B6">
        <f>'Humorous Monologues'!S7</f>
        <v>12</v>
      </c>
      <c r="C6">
        <f>'Humorous Monologues'!P7</f>
        <v>65</v>
      </c>
      <c r="K6" s="1">
        <f t="shared" si="0"/>
        <v>0</v>
      </c>
      <c r="L6" s="1">
        <f t="shared" si="1"/>
        <v>0</v>
      </c>
    </row>
    <row r="7" spans="1:12" hidden="1" x14ac:dyDescent="0.25">
      <c r="A7" t="str">
        <f>'Humorous Monologues'!A124</f>
        <v>AA-101</v>
      </c>
      <c r="B7">
        <f>'Humorous Monologues'!S124</f>
        <v>0</v>
      </c>
      <c r="C7">
        <f>'Humorous Monologues'!P8</f>
        <v>0</v>
      </c>
      <c r="K7" s="1">
        <f t="shared" si="0"/>
        <v>0</v>
      </c>
      <c r="L7" s="1">
        <f t="shared" si="1"/>
        <v>0</v>
      </c>
    </row>
    <row r="8" spans="1:12" hidden="1" x14ac:dyDescent="0.25">
      <c r="A8" t="str">
        <f>'Humorous Monologues'!A125</f>
        <v>AA-102</v>
      </c>
      <c r="B8">
        <f>'Humorous Monologues'!S125</f>
        <v>0</v>
      </c>
      <c r="C8">
        <f>'Humorous Monologues'!P9</f>
        <v>69</v>
      </c>
      <c r="K8" s="1">
        <f t="shared" si="0"/>
        <v>0</v>
      </c>
      <c r="L8" s="1">
        <f t="shared" si="1"/>
        <v>0</v>
      </c>
    </row>
    <row r="9" spans="1:12" hidden="1" x14ac:dyDescent="0.25">
      <c r="A9" t="str">
        <f>'Humorous Monologues'!A126</f>
        <v>AA-103</v>
      </c>
      <c r="B9">
        <f>'Humorous Monologues'!S126</f>
        <v>0</v>
      </c>
      <c r="C9">
        <f>'Humorous Monologues'!P10</f>
        <v>71</v>
      </c>
      <c r="K9" s="1">
        <f t="shared" si="0"/>
        <v>0</v>
      </c>
      <c r="L9" s="1">
        <f t="shared" si="1"/>
        <v>0</v>
      </c>
    </row>
    <row r="10" spans="1:12" hidden="1" x14ac:dyDescent="0.25">
      <c r="A10" t="str">
        <f>'Humorous Monologues'!A127</f>
        <v>AA-104</v>
      </c>
      <c r="B10">
        <f>'Humorous Monologues'!S127</f>
        <v>0</v>
      </c>
      <c r="C10">
        <f>'Humorous Monologues'!P11</f>
        <v>67</v>
      </c>
      <c r="K10" s="1">
        <f t="shared" si="0"/>
        <v>0</v>
      </c>
      <c r="L10" s="1">
        <f t="shared" si="1"/>
        <v>0</v>
      </c>
    </row>
    <row r="11" spans="1:12" x14ac:dyDescent="0.25">
      <c r="A11" t="str">
        <f>'Humorous Monologues'!A9</f>
        <v>B-101</v>
      </c>
      <c r="B11">
        <f>'Humorous Monologues'!S9</f>
        <v>12</v>
      </c>
      <c r="C11">
        <f>'Humorous Monologues'!P12</f>
        <v>59</v>
      </c>
      <c r="K11" s="1">
        <f t="shared" si="0"/>
        <v>0</v>
      </c>
      <c r="L11" s="1">
        <f t="shared" si="1"/>
        <v>0</v>
      </c>
    </row>
    <row r="12" spans="1:12" x14ac:dyDescent="0.25">
      <c r="A12" t="str">
        <f>'Humorous Monologues'!A10</f>
        <v>B-102</v>
      </c>
      <c r="B12">
        <f>'Humorous Monologues'!S10</f>
        <v>8</v>
      </c>
      <c r="C12">
        <f>'Humorous Monologues'!P13</f>
        <v>0</v>
      </c>
      <c r="K12" s="1">
        <f t="shared" si="0"/>
        <v>0</v>
      </c>
      <c r="L12" s="1">
        <f t="shared" si="1"/>
        <v>0</v>
      </c>
    </row>
    <row r="13" spans="1:12" x14ac:dyDescent="0.25">
      <c r="A13" t="str">
        <f>'Humorous Monologues'!A11</f>
        <v>B-103</v>
      </c>
      <c r="B13">
        <f>'Humorous Monologues'!S11</f>
        <v>10</v>
      </c>
      <c r="C13">
        <f>'Humorous Monologues'!P14</f>
        <v>67</v>
      </c>
      <c r="K13" s="1">
        <f t="shared" si="0"/>
        <v>0</v>
      </c>
      <c r="L13" s="1">
        <f t="shared" si="1"/>
        <v>0</v>
      </c>
    </row>
    <row r="14" spans="1:12" x14ac:dyDescent="0.25">
      <c r="A14" t="str">
        <f>'Humorous Monologues'!A12</f>
        <v>B-104</v>
      </c>
      <c r="B14">
        <f>'Humorous Monologues'!S12</f>
        <v>12</v>
      </c>
      <c r="C14">
        <f>'Humorous Monologues'!P15</f>
        <v>0</v>
      </c>
      <c r="K14" s="1">
        <f t="shared" si="0"/>
        <v>0</v>
      </c>
      <c r="L14" s="1">
        <f t="shared" si="1"/>
        <v>0</v>
      </c>
    </row>
    <row r="15" spans="1:12" hidden="1" x14ac:dyDescent="0.25">
      <c r="A15" t="str">
        <f>'Humorous Monologues'!A129</f>
        <v>BB-101</v>
      </c>
      <c r="B15">
        <f>'Humorous Monologues'!S129</f>
        <v>0</v>
      </c>
      <c r="C15">
        <f>'Humorous Monologues'!P16</f>
        <v>0</v>
      </c>
      <c r="K15" s="1">
        <f t="shared" si="0"/>
        <v>0</v>
      </c>
      <c r="L15" s="1">
        <f t="shared" si="1"/>
        <v>0</v>
      </c>
    </row>
    <row r="16" spans="1:12" hidden="1" x14ac:dyDescent="0.25">
      <c r="A16" t="str">
        <f>'Humorous Monologues'!A130</f>
        <v>BB-102</v>
      </c>
      <c r="B16">
        <f>'Humorous Monologues'!S130</f>
        <v>0</v>
      </c>
      <c r="C16">
        <f>'Humorous Monologues'!P17</f>
        <v>0</v>
      </c>
      <c r="K16" s="1">
        <f t="shared" si="0"/>
        <v>0</v>
      </c>
      <c r="L16" s="1">
        <f t="shared" si="1"/>
        <v>0</v>
      </c>
    </row>
    <row r="17" spans="1:12" hidden="1" x14ac:dyDescent="0.25">
      <c r="A17" t="str">
        <f>'Humorous Monologues'!A131</f>
        <v>BB-103</v>
      </c>
      <c r="B17">
        <f>'Humorous Monologues'!S131</f>
        <v>0</v>
      </c>
      <c r="C17">
        <f>'Humorous Monologues'!P18</f>
        <v>0</v>
      </c>
      <c r="K17" s="1">
        <f t="shared" si="0"/>
        <v>0</v>
      </c>
      <c r="L17" s="1">
        <f t="shared" si="1"/>
        <v>0</v>
      </c>
    </row>
    <row r="18" spans="1:12" hidden="1" x14ac:dyDescent="0.25">
      <c r="A18" t="str">
        <f>'Humorous Monologues'!A132</f>
        <v>BB-104</v>
      </c>
      <c r="B18">
        <f>'Humorous Monologues'!S132</f>
        <v>0</v>
      </c>
      <c r="C18">
        <f>'Humorous Monologues'!P19</f>
        <v>58</v>
      </c>
      <c r="K18" s="1">
        <f t="shared" si="0"/>
        <v>0</v>
      </c>
      <c r="L18" s="1">
        <f t="shared" si="1"/>
        <v>0</v>
      </c>
    </row>
    <row r="19" spans="1:12" x14ac:dyDescent="0.25">
      <c r="A19" t="str">
        <f>'Humorous Monologues'!A14</f>
        <v>C-101</v>
      </c>
      <c r="B19">
        <f>'Humorous Monologues'!S14</f>
        <v>12</v>
      </c>
      <c r="C19">
        <f>'Humorous Monologues'!P20</f>
        <v>68</v>
      </c>
      <c r="K19" s="1">
        <f t="shared" si="0"/>
        <v>0</v>
      </c>
      <c r="L19" s="1">
        <f t="shared" si="1"/>
        <v>0</v>
      </c>
    </row>
    <row r="20" spans="1:12" x14ac:dyDescent="0.25">
      <c r="A20" t="str">
        <f>'Humorous Monologues'!A15</f>
        <v>C-102</v>
      </c>
      <c r="B20">
        <f>'Humorous Monologues'!S15</f>
        <v>0</v>
      </c>
      <c r="C20">
        <f>'Humorous Monologues'!P21</f>
        <v>69</v>
      </c>
      <c r="K20" s="1">
        <f t="shared" si="0"/>
        <v>0</v>
      </c>
      <c r="L20" s="1">
        <f t="shared" si="1"/>
        <v>0</v>
      </c>
    </row>
    <row r="21" spans="1:12" x14ac:dyDescent="0.25">
      <c r="A21" t="str">
        <f>'Humorous Monologues'!A16</f>
        <v>C-103</v>
      </c>
      <c r="B21">
        <f>'Humorous Monologues'!S16</f>
        <v>0</v>
      </c>
      <c r="C21">
        <f>'Humorous Monologues'!P22</f>
        <v>67</v>
      </c>
      <c r="K21" s="1">
        <f t="shared" si="0"/>
        <v>0</v>
      </c>
      <c r="L21" s="1">
        <f t="shared" si="1"/>
        <v>0</v>
      </c>
    </row>
    <row r="22" spans="1:12" x14ac:dyDescent="0.25">
      <c r="A22" t="str">
        <f>'Humorous Monologues'!A17</f>
        <v>C-104</v>
      </c>
      <c r="B22">
        <f>'Humorous Monologues'!S17</f>
        <v>0</v>
      </c>
      <c r="C22">
        <f>'Humorous Monologues'!P23</f>
        <v>0</v>
      </c>
      <c r="K22" s="1">
        <f t="shared" si="0"/>
        <v>0</v>
      </c>
      <c r="L22" s="1">
        <f t="shared" si="1"/>
        <v>0</v>
      </c>
    </row>
    <row r="23" spans="1:12" hidden="1" x14ac:dyDescent="0.25">
      <c r="A23" t="str">
        <f>'Humorous Monologues'!A134</f>
        <v>CC-101</v>
      </c>
      <c r="B23">
        <f>'Humorous Monologues'!S134</f>
        <v>0</v>
      </c>
      <c r="C23">
        <f>'Humorous Monologues'!P24</f>
        <v>60</v>
      </c>
      <c r="K23" s="1">
        <f t="shared" si="0"/>
        <v>0</v>
      </c>
      <c r="L23" s="1">
        <f t="shared" si="1"/>
        <v>0</v>
      </c>
    </row>
    <row r="24" spans="1:12" hidden="1" x14ac:dyDescent="0.25">
      <c r="A24" t="str">
        <f>'Humorous Monologues'!A135</f>
        <v>CC-102</v>
      </c>
      <c r="B24">
        <f>'Humorous Monologues'!S135</f>
        <v>0</v>
      </c>
      <c r="C24">
        <f>'Humorous Monologues'!P25</f>
        <v>63</v>
      </c>
      <c r="K24" s="1">
        <f t="shared" si="0"/>
        <v>0</v>
      </c>
      <c r="L24" s="1">
        <f t="shared" si="1"/>
        <v>0</v>
      </c>
    </row>
    <row r="25" spans="1:12" hidden="1" x14ac:dyDescent="0.25">
      <c r="A25" t="str">
        <f>'Humorous Monologues'!A136</f>
        <v>CC-103</v>
      </c>
      <c r="B25">
        <f>'Humorous Monologues'!S136</f>
        <v>0</v>
      </c>
      <c r="C25">
        <f>'Humorous Monologues'!P26</f>
        <v>74</v>
      </c>
      <c r="K25" s="1">
        <f t="shared" si="0"/>
        <v>0</v>
      </c>
      <c r="L25" s="1">
        <f t="shared" si="1"/>
        <v>0</v>
      </c>
    </row>
    <row r="26" spans="1:12" hidden="1" x14ac:dyDescent="0.25">
      <c r="A26" t="str">
        <f>'Humorous Monologues'!A137</f>
        <v>CC-104</v>
      </c>
      <c r="B26">
        <f>'Humorous Monologues'!S137</f>
        <v>0</v>
      </c>
      <c r="C26">
        <f>'Humorous Monologues'!P27</f>
        <v>58</v>
      </c>
      <c r="K26" s="1">
        <f t="shared" si="0"/>
        <v>0</v>
      </c>
      <c r="L26" s="1">
        <f t="shared" si="1"/>
        <v>0</v>
      </c>
    </row>
    <row r="27" spans="1:12" x14ac:dyDescent="0.25">
      <c r="A27" t="str">
        <f>'Humorous Monologues'!A19</f>
        <v>D-101</v>
      </c>
      <c r="B27">
        <f>'Humorous Monologues'!S19</f>
        <v>9</v>
      </c>
      <c r="C27">
        <f>'Humorous Monologues'!P28</f>
        <v>0</v>
      </c>
      <c r="K27" s="1">
        <f t="shared" si="0"/>
        <v>0</v>
      </c>
      <c r="L27" s="1">
        <f t="shared" si="1"/>
        <v>0</v>
      </c>
    </row>
    <row r="28" spans="1:12" x14ac:dyDescent="0.25">
      <c r="A28" t="str">
        <f>'Humorous Monologues'!A20</f>
        <v>D-102</v>
      </c>
      <c r="B28">
        <f>'Humorous Monologues'!S20</f>
        <v>7</v>
      </c>
      <c r="C28">
        <f>'Humorous Monologues'!P29</f>
        <v>67</v>
      </c>
      <c r="K28" s="1">
        <f t="shared" si="0"/>
        <v>0</v>
      </c>
      <c r="L28" s="1">
        <f t="shared" si="1"/>
        <v>0</v>
      </c>
    </row>
    <row r="29" spans="1:12" x14ac:dyDescent="0.25">
      <c r="A29" t="str">
        <f>'Humorous Monologues'!A21</f>
        <v>D-103</v>
      </c>
      <c r="B29">
        <f>'Humorous Monologues'!S21</f>
        <v>9</v>
      </c>
      <c r="C29">
        <f>'Humorous Monologues'!P30</f>
        <v>71</v>
      </c>
      <c r="K29" s="1">
        <f t="shared" si="0"/>
        <v>0</v>
      </c>
      <c r="L29" s="1">
        <f t="shared" si="1"/>
        <v>0</v>
      </c>
    </row>
    <row r="30" spans="1:12" x14ac:dyDescent="0.25">
      <c r="A30" t="str">
        <f>'Humorous Monologues'!A22</f>
        <v>D-104</v>
      </c>
      <c r="B30">
        <f>'Humorous Monologues'!S22</f>
        <v>12</v>
      </c>
      <c r="C30">
        <f>'Humorous Monologues'!P31</f>
        <v>65</v>
      </c>
      <c r="K30" s="1">
        <f t="shared" si="0"/>
        <v>0</v>
      </c>
      <c r="L30" s="1">
        <f t="shared" si="1"/>
        <v>0</v>
      </c>
    </row>
    <row r="31" spans="1:12" hidden="1" x14ac:dyDescent="0.25">
      <c r="A31" t="str">
        <f>'Humorous Monologues'!A139</f>
        <v>DD-101</v>
      </c>
      <c r="B31">
        <f>'Humorous Monologues'!S139</f>
        <v>0</v>
      </c>
      <c r="C31">
        <f>'Humorous Monologues'!P32</f>
        <v>69</v>
      </c>
      <c r="K31" s="1">
        <f t="shared" si="0"/>
        <v>0</v>
      </c>
      <c r="L31" s="1">
        <f t="shared" si="1"/>
        <v>0</v>
      </c>
    </row>
    <row r="32" spans="1:12" hidden="1" x14ac:dyDescent="0.25">
      <c r="A32" t="str">
        <f>'Humorous Monologues'!A140</f>
        <v>DD-102</v>
      </c>
      <c r="B32">
        <f>'Humorous Monologues'!S140</f>
        <v>0</v>
      </c>
      <c r="C32">
        <f>'Humorous Monologues'!P33</f>
        <v>0</v>
      </c>
      <c r="K32" s="1">
        <f t="shared" si="0"/>
        <v>0</v>
      </c>
      <c r="L32" s="1">
        <f t="shared" si="1"/>
        <v>0</v>
      </c>
    </row>
    <row r="33" spans="1:12" hidden="1" x14ac:dyDescent="0.25">
      <c r="A33" t="str">
        <f>'Humorous Monologues'!A141</f>
        <v>DD-103</v>
      </c>
      <c r="B33">
        <f>'Humorous Monologues'!S141</f>
        <v>0</v>
      </c>
      <c r="C33">
        <f>'Humorous Monologues'!P34</f>
        <v>0</v>
      </c>
      <c r="K33" s="1">
        <f t="shared" si="0"/>
        <v>0</v>
      </c>
      <c r="L33" s="1">
        <f t="shared" si="1"/>
        <v>0</v>
      </c>
    </row>
    <row r="34" spans="1:12" hidden="1" x14ac:dyDescent="0.25">
      <c r="A34" t="str">
        <f>'Humorous Monologues'!A142</f>
        <v>DD-104</v>
      </c>
      <c r="B34">
        <f>'Humorous Monologues'!S142</f>
        <v>0</v>
      </c>
      <c r="C34">
        <f>'Humorous Monologues'!P35</f>
        <v>65</v>
      </c>
      <c r="K34" s="1">
        <f t="shared" si="0"/>
        <v>0</v>
      </c>
      <c r="L34" s="1">
        <f t="shared" si="1"/>
        <v>0</v>
      </c>
    </row>
    <row r="35" spans="1:12" x14ac:dyDescent="0.25">
      <c r="A35" t="str">
        <f>'Humorous Monologues'!A24</f>
        <v>E-101</v>
      </c>
      <c r="B35">
        <f>'Humorous Monologues'!S24</f>
        <v>12</v>
      </c>
      <c r="C35">
        <f>'Humorous Monologues'!P36</f>
        <v>47</v>
      </c>
      <c r="K35" s="1">
        <f t="shared" ref="K35:K66" si="2">SUM(E35,G35,I35)</f>
        <v>0</v>
      </c>
      <c r="L35" s="1">
        <f t="shared" si="1"/>
        <v>0</v>
      </c>
    </row>
    <row r="36" spans="1:12" x14ac:dyDescent="0.25">
      <c r="A36" t="str">
        <f>'Humorous Monologues'!A25</f>
        <v>E-102</v>
      </c>
      <c r="B36">
        <f>'Humorous Monologues'!S25</f>
        <v>12</v>
      </c>
      <c r="C36">
        <f>'Humorous Monologues'!P37</f>
        <v>0</v>
      </c>
      <c r="K36" s="1">
        <f t="shared" si="2"/>
        <v>0</v>
      </c>
      <c r="L36" s="1">
        <f t="shared" si="1"/>
        <v>0</v>
      </c>
    </row>
    <row r="37" spans="1:12" x14ac:dyDescent="0.25">
      <c r="A37" t="str">
        <f>'Humorous Monologues'!A26</f>
        <v>E-103</v>
      </c>
      <c r="B37">
        <f>'Humorous Monologues'!S26</f>
        <v>6</v>
      </c>
      <c r="C37">
        <f>'Humorous Monologues'!P38</f>
        <v>0</v>
      </c>
      <c r="E37">
        <v>2</v>
      </c>
      <c r="F37">
        <v>25</v>
      </c>
      <c r="G37">
        <v>1</v>
      </c>
      <c r="H37">
        <v>25</v>
      </c>
      <c r="I37">
        <v>3</v>
      </c>
      <c r="J37">
        <v>23</v>
      </c>
      <c r="K37" s="1">
        <f t="shared" si="2"/>
        <v>6</v>
      </c>
      <c r="L37" s="1">
        <f t="shared" si="1"/>
        <v>73</v>
      </c>
    </row>
    <row r="38" spans="1:12" x14ac:dyDescent="0.25">
      <c r="A38" t="str">
        <f>'Humorous Monologues'!A27</f>
        <v>E-104</v>
      </c>
      <c r="B38">
        <f>'Humorous Monologues'!S27</f>
        <v>12</v>
      </c>
      <c r="C38">
        <f>'Humorous Monologues'!P39</f>
        <v>63</v>
      </c>
      <c r="K38" s="1">
        <f t="shared" si="2"/>
        <v>0</v>
      </c>
      <c r="L38" s="1">
        <f t="shared" si="1"/>
        <v>0</v>
      </c>
    </row>
    <row r="39" spans="1:12" hidden="1" x14ac:dyDescent="0.25">
      <c r="A39" t="str">
        <f>'Humorous Monologues'!A144</f>
        <v>EE-101</v>
      </c>
      <c r="B39">
        <f>'Humorous Monologues'!S144</f>
        <v>0</v>
      </c>
      <c r="C39">
        <f>'Humorous Monologues'!P40</f>
        <v>0</v>
      </c>
      <c r="K39" s="1">
        <f t="shared" si="2"/>
        <v>0</v>
      </c>
      <c r="L39" s="1">
        <f t="shared" si="1"/>
        <v>0</v>
      </c>
    </row>
    <row r="40" spans="1:12" hidden="1" x14ac:dyDescent="0.25">
      <c r="A40" t="str">
        <f>'Humorous Monologues'!A145</f>
        <v>EE-102</v>
      </c>
      <c r="B40">
        <f>'Humorous Monologues'!S145</f>
        <v>0</v>
      </c>
      <c r="C40">
        <f>'Humorous Monologues'!P41</f>
        <v>0</v>
      </c>
      <c r="K40" s="1">
        <f t="shared" si="2"/>
        <v>0</v>
      </c>
      <c r="L40" s="1">
        <f t="shared" si="1"/>
        <v>0</v>
      </c>
    </row>
    <row r="41" spans="1:12" hidden="1" x14ac:dyDescent="0.25">
      <c r="A41" t="str">
        <f>'Humorous Monologues'!A146</f>
        <v>EE-103</v>
      </c>
      <c r="B41">
        <f>'Humorous Monologues'!S146</f>
        <v>0</v>
      </c>
      <c r="C41">
        <f>'Humorous Monologues'!P42</f>
        <v>0</v>
      </c>
      <c r="K41" s="1">
        <f t="shared" si="2"/>
        <v>0</v>
      </c>
      <c r="L41" s="1">
        <f t="shared" si="1"/>
        <v>0</v>
      </c>
    </row>
    <row r="42" spans="1:12" hidden="1" x14ac:dyDescent="0.25">
      <c r="A42" t="str">
        <f>'Humorous Monologues'!A147</f>
        <v>EE-104</v>
      </c>
      <c r="B42">
        <f>'Humorous Monologues'!S147</f>
        <v>0</v>
      </c>
      <c r="C42">
        <f>'Humorous Monologues'!P43</f>
        <v>0</v>
      </c>
      <c r="K42" s="1">
        <f t="shared" si="2"/>
        <v>0</v>
      </c>
      <c r="L42" s="1">
        <f t="shared" si="1"/>
        <v>0</v>
      </c>
    </row>
    <row r="43" spans="1:12" x14ac:dyDescent="0.25">
      <c r="A43" t="str">
        <f>'Humorous Monologues'!A29</f>
        <v>F-101</v>
      </c>
      <c r="B43">
        <f>'Humorous Monologues'!S29</f>
        <v>10</v>
      </c>
      <c r="C43">
        <f>'Humorous Monologues'!P44</f>
        <v>66</v>
      </c>
      <c r="K43" s="1">
        <f t="shared" si="2"/>
        <v>0</v>
      </c>
      <c r="L43" s="1">
        <f t="shared" si="1"/>
        <v>0</v>
      </c>
    </row>
    <row r="44" spans="1:12" x14ac:dyDescent="0.25">
      <c r="A44" t="str">
        <f>'Humorous Monologues'!A30</f>
        <v>F-102</v>
      </c>
      <c r="B44">
        <f>'Humorous Monologues'!S30</f>
        <v>11</v>
      </c>
      <c r="C44">
        <f>'Humorous Monologues'!P45</f>
        <v>60</v>
      </c>
      <c r="K44" s="1">
        <f t="shared" si="2"/>
        <v>0</v>
      </c>
      <c r="L44" s="1">
        <f t="shared" si="1"/>
        <v>0</v>
      </c>
    </row>
    <row r="45" spans="1:12" x14ac:dyDescent="0.25">
      <c r="A45" t="str">
        <f>'Humorous Monologues'!A31</f>
        <v>F-103</v>
      </c>
      <c r="B45">
        <f>'Humorous Monologues'!S31</f>
        <v>9</v>
      </c>
      <c r="C45">
        <f>'Humorous Monologues'!P46</f>
        <v>0</v>
      </c>
      <c r="K45" s="1">
        <f t="shared" si="2"/>
        <v>0</v>
      </c>
      <c r="L45" s="1">
        <f t="shared" si="1"/>
        <v>0</v>
      </c>
    </row>
    <row r="46" spans="1:12" x14ac:dyDescent="0.25">
      <c r="A46" t="str">
        <f>'Humorous Monologues'!A32</f>
        <v>F-104</v>
      </c>
      <c r="B46">
        <f>'Humorous Monologues'!S32</f>
        <v>8</v>
      </c>
      <c r="C46">
        <f>'Humorous Monologues'!P47</f>
        <v>0</v>
      </c>
      <c r="K46" s="1">
        <f t="shared" si="2"/>
        <v>0</v>
      </c>
      <c r="L46" s="1">
        <f t="shared" si="1"/>
        <v>0</v>
      </c>
    </row>
    <row r="47" spans="1:12" hidden="1" x14ac:dyDescent="0.25">
      <c r="A47" t="str">
        <f>'Humorous Monologues'!A149</f>
        <v>FF-101</v>
      </c>
      <c r="B47">
        <f>'Humorous Monologues'!S149</f>
        <v>0</v>
      </c>
      <c r="C47">
        <f>'Humorous Monologues'!P48</f>
        <v>0</v>
      </c>
      <c r="K47" s="1">
        <f t="shared" si="2"/>
        <v>0</v>
      </c>
      <c r="L47" s="1">
        <f t="shared" si="1"/>
        <v>0</v>
      </c>
    </row>
    <row r="48" spans="1:12" hidden="1" x14ac:dyDescent="0.25">
      <c r="A48" t="str">
        <f>'Humorous Monologues'!A150</f>
        <v>FF-102</v>
      </c>
      <c r="B48">
        <f>'Humorous Monologues'!S150</f>
        <v>0</v>
      </c>
      <c r="C48">
        <f>'Humorous Monologues'!P49</f>
        <v>63</v>
      </c>
      <c r="K48" s="1">
        <f t="shared" si="2"/>
        <v>0</v>
      </c>
      <c r="L48" s="1">
        <f t="shared" si="1"/>
        <v>0</v>
      </c>
    </row>
    <row r="49" spans="1:12" hidden="1" x14ac:dyDescent="0.25">
      <c r="A49" t="str">
        <f>'Humorous Monologues'!A151</f>
        <v>FF-103</v>
      </c>
      <c r="B49">
        <f>'Humorous Monologues'!S151</f>
        <v>0</v>
      </c>
      <c r="C49">
        <f>'Humorous Monologues'!P50</f>
        <v>73</v>
      </c>
      <c r="K49" s="1">
        <f t="shared" si="2"/>
        <v>0</v>
      </c>
      <c r="L49" s="1">
        <f t="shared" si="1"/>
        <v>0</v>
      </c>
    </row>
    <row r="50" spans="1:12" hidden="1" x14ac:dyDescent="0.25">
      <c r="A50" t="str">
        <f>'Humorous Monologues'!A152</f>
        <v>FF-104</v>
      </c>
      <c r="B50">
        <f>'Humorous Monologues'!S152</f>
        <v>0</v>
      </c>
      <c r="C50">
        <f>'Humorous Monologues'!P51</f>
        <v>71</v>
      </c>
      <c r="K50" s="1">
        <f t="shared" si="2"/>
        <v>0</v>
      </c>
      <c r="L50" s="1">
        <f t="shared" si="1"/>
        <v>0</v>
      </c>
    </row>
    <row r="51" spans="1:12" x14ac:dyDescent="0.25">
      <c r="A51" t="str">
        <f>'Humorous Monologues'!A34</f>
        <v>G-101</v>
      </c>
      <c r="B51">
        <f>'Humorous Monologues'!S34</f>
        <v>0</v>
      </c>
      <c r="C51">
        <f>'Humorous Monologues'!P52</f>
        <v>59</v>
      </c>
      <c r="K51" s="1">
        <f t="shared" si="2"/>
        <v>0</v>
      </c>
      <c r="L51" s="1">
        <f t="shared" si="1"/>
        <v>0</v>
      </c>
    </row>
    <row r="52" spans="1:12" x14ac:dyDescent="0.25">
      <c r="A52" t="str">
        <f>'Humorous Monologues'!A35</f>
        <v>G-102</v>
      </c>
      <c r="B52">
        <f>'Humorous Monologues'!S35</f>
        <v>12</v>
      </c>
      <c r="C52">
        <f>'Humorous Monologues'!P53</f>
        <v>0</v>
      </c>
      <c r="K52" s="1">
        <f t="shared" si="2"/>
        <v>0</v>
      </c>
      <c r="L52" s="1">
        <f t="shared" si="1"/>
        <v>0</v>
      </c>
    </row>
    <row r="53" spans="1:12" x14ac:dyDescent="0.25">
      <c r="A53" t="str">
        <f>'Humorous Monologues'!A36</f>
        <v>G-103</v>
      </c>
      <c r="B53">
        <f>'Humorous Monologues'!S36</f>
        <v>12</v>
      </c>
      <c r="C53">
        <f>'Humorous Monologues'!P54</f>
        <v>66</v>
      </c>
      <c r="K53" s="1">
        <f t="shared" si="2"/>
        <v>0</v>
      </c>
      <c r="L53" s="1">
        <f t="shared" si="1"/>
        <v>0</v>
      </c>
    </row>
    <row r="54" spans="1:12" x14ac:dyDescent="0.25">
      <c r="A54" t="str">
        <f>'Humorous Monologues'!A37</f>
        <v>G-104</v>
      </c>
      <c r="B54">
        <f>'Humorous Monologues'!S37</f>
        <v>0</v>
      </c>
      <c r="C54">
        <f>'Humorous Monologues'!P55</f>
        <v>67</v>
      </c>
      <c r="K54" s="1">
        <f t="shared" si="2"/>
        <v>0</v>
      </c>
      <c r="L54" s="1">
        <f t="shared" si="1"/>
        <v>0</v>
      </c>
    </row>
    <row r="55" spans="1:12" x14ac:dyDescent="0.25">
      <c r="A55" t="str">
        <f>'Humorous Monologues'!A39</f>
        <v>H-101</v>
      </c>
      <c r="B55">
        <f>'Humorous Monologues'!S39</f>
        <v>11</v>
      </c>
      <c r="C55">
        <f>'Humorous Monologues'!P56</f>
        <v>70</v>
      </c>
      <c r="K55" s="1">
        <f t="shared" si="2"/>
        <v>0</v>
      </c>
      <c r="L55" s="1">
        <f t="shared" si="1"/>
        <v>0</v>
      </c>
    </row>
    <row r="56" spans="1:12" x14ac:dyDescent="0.25">
      <c r="A56" t="str">
        <f>'Humorous Monologues'!A40</f>
        <v>H-102</v>
      </c>
      <c r="B56">
        <f>'Humorous Monologues'!S40</f>
        <v>0</v>
      </c>
      <c r="C56">
        <f>'Humorous Monologues'!P57</f>
        <v>71</v>
      </c>
      <c r="K56" s="1">
        <f t="shared" si="2"/>
        <v>0</v>
      </c>
      <c r="L56" s="1">
        <f t="shared" si="1"/>
        <v>0</v>
      </c>
    </row>
    <row r="57" spans="1:12" x14ac:dyDescent="0.25">
      <c r="A57" t="str">
        <f>'Humorous Monologues'!A41</f>
        <v>H-103</v>
      </c>
      <c r="B57">
        <f>'Humorous Monologues'!S41</f>
        <v>0</v>
      </c>
      <c r="C57">
        <f>'Humorous Monologues'!P58</f>
        <v>0</v>
      </c>
      <c r="K57" s="1">
        <f t="shared" si="2"/>
        <v>0</v>
      </c>
      <c r="L57" s="1">
        <f t="shared" si="1"/>
        <v>0</v>
      </c>
    </row>
    <row r="58" spans="1:12" x14ac:dyDescent="0.25">
      <c r="A58" t="str">
        <f>'Humorous Monologues'!A42</f>
        <v>H-104</v>
      </c>
      <c r="B58">
        <f>'Humorous Monologues'!S42</f>
        <v>0</v>
      </c>
      <c r="C58">
        <f>'Humorous Monologues'!P59</f>
        <v>58</v>
      </c>
      <c r="K58" s="1">
        <f t="shared" si="2"/>
        <v>0</v>
      </c>
      <c r="L58" s="1">
        <f t="shared" si="1"/>
        <v>0</v>
      </c>
    </row>
    <row r="59" spans="1:12" x14ac:dyDescent="0.25">
      <c r="A59" t="str">
        <f>'Humorous Monologues'!A44</f>
        <v>J-101</v>
      </c>
      <c r="B59">
        <f>'Humorous Monologues'!S44</f>
        <v>7</v>
      </c>
      <c r="C59">
        <f>'Humorous Monologues'!P60</f>
        <v>71</v>
      </c>
      <c r="K59" s="1">
        <f t="shared" si="2"/>
        <v>0</v>
      </c>
      <c r="L59" s="1">
        <f t="shared" si="1"/>
        <v>0</v>
      </c>
    </row>
    <row r="60" spans="1:12" x14ac:dyDescent="0.25">
      <c r="A60" t="str">
        <f>'Humorous Monologues'!A45</f>
        <v>J-102</v>
      </c>
      <c r="B60">
        <f>'Humorous Monologues'!S45</f>
        <v>12</v>
      </c>
      <c r="C60">
        <f>'Humorous Monologues'!P61</f>
        <v>0</v>
      </c>
      <c r="K60" s="1">
        <f t="shared" si="2"/>
        <v>0</v>
      </c>
      <c r="L60" s="1">
        <f t="shared" si="1"/>
        <v>0</v>
      </c>
    </row>
    <row r="61" spans="1:12" x14ac:dyDescent="0.25">
      <c r="A61" t="str">
        <f>'Humorous Monologues'!A46</f>
        <v>J-103</v>
      </c>
      <c r="B61">
        <f>'Humorous Monologues'!S46</f>
        <v>0</v>
      </c>
      <c r="C61">
        <f>'Humorous Monologues'!P62</f>
        <v>0</v>
      </c>
      <c r="K61" s="1">
        <f t="shared" si="2"/>
        <v>0</v>
      </c>
      <c r="L61" s="1">
        <f t="shared" si="1"/>
        <v>0</v>
      </c>
    </row>
    <row r="62" spans="1:12" x14ac:dyDescent="0.25">
      <c r="A62" t="str">
        <f>'Humorous Monologues'!A47</f>
        <v>J-104</v>
      </c>
      <c r="B62">
        <f>'Humorous Monologues'!S47</f>
        <v>0</v>
      </c>
      <c r="C62">
        <f>'Humorous Monologues'!P63</f>
        <v>0</v>
      </c>
      <c r="K62" s="1">
        <f t="shared" si="2"/>
        <v>0</v>
      </c>
      <c r="L62" s="1">
        <f t="shared" si="1"/>
        <v>0</v>
      </c>
    </row>
    <row r="63" spans="1:12" x14ac:dyDescent="0.25">
      <c r="A63" t="str">
        <f>'Humorous Monologues'!A49</f>
        <v>K-101</v>
      </c>
      <c r="B63">
        <f>'Humorous Monologues'!S49</f>
        <v>11</v>
      </c>
      <c r="C63">
        <f>'Humorous Monologues'!P64</f>
        <v>64</v>
      </c>
      <c r="K63" s="1">
        <f t="shared" si="2"/>
        <v>0</v>
      </c>
      <c r="L63" s="1">
        <f t="shared" si="1"/>
        <v>0</v>
      </c>
    </row>
    <row r="64" spans="1:12" x14ac:dyDescent="0.25">
      <c r="A64" t="str">
        <f>'Humorous Monologues'!A50</f>
        <v>K-102</v>
      </c>
      <c r="B64">
        <f>'Humorous Monologues'!S50</f>
        <v>4</v>
      </c>
      <c r="C64">
        <f>'Humorous Monologues'!P65</f>
        <v>0</v>
      </c>
      <c r="E64">
        <v>1</v>
      </c>
      <c r="F64">
        <v>25</v>
      </c>
      <c r="G64">
        <v>2</v>
      </c>
      <c r="H64">
        <v>25</v>
      </c>
      <c r="I64">
        <v>1</v>
      </c>
      <c r="J64">
        <v>25</v>
      </c>
      <c r="K64" s="1">
        <f t="shared" si="2"/>
        <v>4</v>
      </c>
      <c r="L64" s="1">
        <f t="shared" si="1"/>
        <v>75</v>
      </c>
    </row>
    <row r="65" spans="1:12" x14ac:dyDescent="0.25">
      <c r="A65" t="str">
        <f>'Humorous Monologues'!A51</f>
        <v>K-103</v>
      </c>
      <c r="B65">
        <f>'Humorous Monologues'!S51</f>
        <v>6</v>
      </c>
      <c r="C65">
        <f>'Humorous Monologues'!P66</f>
        <v>61</v>
      </c>
      <c r="E65">
        <v>4</v>
      </c>
      <c r="F65">
        <v>23</v>
      </c>
      <c r="G65">
        <v>5</v>
      </c>
      <c r="H65">
        <v>23</v>
      </c>
      <c r="I65">
        <v>4</v>
      </c>
      <c r="J65">
        <v>22</v>
      </c>
      <c r="K65" s="1">
        <f t="shared" si="2"/>
        <v>13</v>
      </c>
      <c r="L65" s="1">
        <f t="shared" si="1"/>
        <v>68</v>
      </c>
    </row>
    <row r="66" spans="1:12" x14ac:dyDescent="0.25">
      <c r="A66" t="str">
        <f>'Humorous Monologues'!A52</f>
        <v>K-104</v>
      </c>
      <c r="B66">
        <f>'Humorous Monologues'!S52</f>
        <v>11</v>
      </c>
      <c r="C66">
        <f>'Humorous Monologues'!P67</f>
        <v>0</v>
      </c>
      <c r="K66" s="1">
        <f t="shared" si="2"/>
        <v>0</v>
      </c>
      <c r="L66" s="1">
        <f t="shared" si="1"/>
        <v>0</v>
      </c>
    </row>
    <row r="67" spans="1:12" x14ac:dyDescent="0.25">
      <c r="A67" t="str">
        <f>'Humorous Monologues'!A54</f>
        <v>L-101</v>
      </c>
      <c r="B67">
        <f>'Humorous Monologues'!S54</f>
        <v>10</v>
      </c>
      <c r="C67">
        <f>'Humorous Monologues'!P68</f>
        <v>0</v>
      </c>
      <c r="K67" s="1">
        <f t="shared" ref="K67:K98" si="3">SUM(E67,G67,I67)</f>
        <v>0</v>
      </c>
      <c r="L67" s="1">
        <f t="shared" si="1"/>
        <v>0</v>
      </c>
    </row>
    <row r="68" spans="1:12" x14ac:dyDescent="0.25">
      <c r="A68" t="str">
        <f>'Humorous Monologues'!A55</f>
        <v>L-102</v>
      </c>
      <c r="B68">
        <f>'Humorous Monologues'!S55</f>
        <v>9</v>
      </c>
      <c r="C68">
        <f>'Humorous Monologues'!P69</f>
        <v>69</v>
      </c>
      <c r="K68" s="1">
        <f t="shared" si="3"/>
        <v>0</v>
      </c>
      <c r="L68" s="1">
        <f t="shared" ref="L68:L122" si="4">SUM(F68,H68,J68)</f>
        <v>0</v>
      </c>
    </row>
    <row r="69" spans="1:12" x14ac:dyDescent="0.25">
      <c r="A69" t="str">
        <f>'Humorous Monologues'!A56</f>
        <v>L-103</v>
      </c>
      <c r="B69">
        <f>'Humorous Monologues'!S56</f>
        <v>7</v>
      </c>
      <c r="C69">
        <f>'Humorous Monologues'!P70</f>
        <v>70</v>
      </c>
      <c r="K69" s="1">
        <f t="shared" si="3"/>
        <v>0</v>
      </c>
      <c r="L69" s="1">
        <f t="shared" si="4"/>
        <v>0</v>
      </c>
    </row>
    <row r="70" spans="1:12" x14ac:dyDescent="0.25">
      <c r="A70" t="str">
        <f>'Humorous Monologues'!A57</f>
        <v>L-104</v>
      </c>
      <c r="B70">
        <f>'Humorous Monologues'!S57</f>
        <v>9</v>
      </c>
      <c r="C70">
        <f>'Humorous Monologues'!P71</f>
        <v>0</v>
      </c>
      <c r="K70" s="1">
        <f t="shared" si="3"/>
        <v>0</v>
      </c>
      <c r="L70" s="1">
        <f t="shared" si="4"/>
        <v>0</v>
      </c>
    </row>
    <row r="71" spans="1:12" x14ac:dyDescent="0.25">
      <c r="A71" t="str">
        <f>'Humorous Monologues'!A59</f>
        <v>M-101</v>
      </c>
      <c r="B71">
        <f>'Humorous Monologues'!S59</f>
        <v>9</v>
      </c>
      <c r="C71">
        <f>'Humorous Monologues'!P72</f>
        <v>0</v>
      </c>
      <c r="K71" s="1">
        <f t="shared" si="3"/>
        <v>0</v>
      </c>
      <c r="L71" s="1">
        <f t="shared" si="4"/>
        <v>0</v>
      </c>
    </row>
    <row r="72" spans="1:12" x14ac:dyDescent="0.25">
      <c r="A72" t="str">
        <f>'Humorous Monologues'!A60</f>
        <v>M-102</v>
      </c>
      <c r="B72">
        <f>'Humorous Monologues'!S60</f>
        <v>6</v>
      </c>
      <c r="C72">
        <f>'Humorous Monologues'!P73</f>
        <v>0</v>
      </c>
      <c r="K72" s="1">
        <f t="shared" si="3"/>
        <v>0</v>
      </c>
      <c r="L72" s="1">
        <f t="shared" si="4"/>
        <v>0</v>
      </c>
    </row>
    <row r="73" spans="1:12" x14ac:dyDescent="0.25">
      <c r="A73" t="str">
        <f>'Humorous Monologues'!A61</f>
        <v>M-103</v>
      </c>
      <c r="B73">
        <f>'Humorous Monologues'!S61</f>
        <v>0</v>
      </c>
      <c r="C73">
        <f>'Humorous Monologues'!P74</f>
        <v>65</v>
      </c>
      <c r="K73" s="1">
        <f t="shared" si="3"/>
        <v>0</v>
      </c>
      <c r="L73" s="1">
        <f t="shared" si="4"/>
        <v>0</v>
      </c>
    </row>
    <row r="74" spans="1:12" x14ac:dyDescent="0.25">
      <c r="A74" t="str">
        <f>'Humorous Monologues'!A62</f>
        <v>M-104</v>
      </c>
      <c r="B74">
        <f>'Humorous Monologues'!S62</f>
        <v>0</v>
      </c>
      <c r="C74">
        <f>'Humorous Monologues'!P75</f>
        <v>67</v>
      </c>
      <c r="K74" s="1">
        <f t="shared" si="3"/>
        <v>0</v>
      </c>
      <c r="L74" s="1">
        <f t="shared" si="4"/>
        <v>0</v>
      </c>
    </row>
    <row r="75" spans="1:12" x14ac:dyDescent="0.25">
      <c r="A75" t="str">
        <f>'Humorous Monologues'!A64</f>
        <v>N-101</v>
      </c>
      <c r="B75">
        <f>'Humorous Monologues'!S64</f>
        <v>12</v>
      </c>
      <c r="C75">
        <f>'Humorous Monologues'!P76</f>
        <v>0</v>
      </c>
      <c r="K75" s="1">
        <f t="shared" si="3"/>
        <v>0</v>
      </c>
      <c r="L75" s="1">
        <f t="shared" si="4"/>
        <v>0</v>
      </c>
    </row>
    <row r="76" spans="1:12" x14ac:dyDescent="0.25">
      <c r="A76" t="str">
        <f>'Humorous Monologues'!A65</f>
        <v>N-102</v>
      </c>
      <c r="B76">
        <f>'Humorous Monologues'!S65</f>
        <v>0</v>
      </c>
      <c r="C76">
        <f>'Humorous Monologues'!P77</f>
        <v>0</v>
      </c>
      <c r="K76" s="1">
        <f t="shared" si="3"/>
        <v>0</v>
      </c>
      <c r="L76" s="1">
        <f t="shared" si="4"/>
        <v>0</v>
      </c>
    </row>
    <row r="77" spans="1:12" x14ac:dyDescent="0.25">
      <c r="A77" t="str">
        <f>'Humorous Monologues'!A66</f>
        <v>N-103</v>
      </c>
      <c r="B77">
        <f>'Humorous Monologues'!S66</f>
        <v>10</v>
      </c>
      <c r="C77">
        <f>'Humorous Monologues'!P78</f>
        <v>0</v>
      </c>
      <c r="K77" s="1">
        <f t="shared" si="3"/>
        <v>0</v>
      </c>
      <c r="L77" s="1">
        <f t="shared" si="4"/>
        <v>0</v>
      </c>
    </row>
    <row r="78" spans="1:12" x14ac:dyDescent="0.25">
      <c r="A78" t="str">
        <f>'Humorous Monologues'!A67</f>
        <v>N-104</v>
      </c>
      <c r="B78">
        <f>'Humorous Monologues'!S67</f>
        <v>0</v>
      </c>
      <c r="C78">
        <f>'Humorous Monologues'!P79</f>
        <v>62</v>
      </c>
      <c r="K78" s="1">
        <f t="shared" si="3"/>
        <v>0</v>
      </c>
      <c r="L78" s="1">
        <f t="shared" si="4"/>
        <v>0</v>
      </c>
    </row>
    <row r="79" spans="1:12" x14ac:dyDescent="0.25">
      <c r="A79" t="str">
        <f>'Humorous Monologues'!A69</f>
        <v>P-101</v>
      </c>
      <c r="B79">
        <f>'Humorous Monologues'!S69</f>
        <v>9</v>
      </c>
      <c r="C79">
        <f>'Humorous Monologues'!P80</f>
        <v>69</v>
      </c>
      <c r="K79" s="1">
        <f t="shared" si="3"/>
        <v>0</v>
      </c>
      <c r="L79" s="1">
        <f t="shared" si="4"/>
        <v>0</v>
      </c>
    </row>
    <row r="80" spans="1:12" x14ac:dyDescent="0.25">
      <c r="A80" t="str">
        <f>'Humorous Monologues'!A70</f>
        <v>P-102</v>
      </c>
      <c r="B80">
        <f>'Humorous Monologues'!S70</f>
        <v>10</v>
      </c>
      <c r="C80">
        <f>'Humorous Monologues'!P81</f>
        <v>0</v>
      </c>
      <c r="K80" s="1">
        <f t="shared" si="3"/>
        <v>0</v>
      </c>
      <c r="L80" s="1">
        <f t="shared" si="4"/>
        <v>0</v>
      </c>
    </row>
    <row r="81" spans="1:12" x14ac:dyDescent="0.25">
      <c r="A81" t="str">
        <f>'Humorous Monologues'!A71</f>
        <v>P-103</v>
      </c>
      <c r="B81">
        <f>'Humorous Monologues'!S71</f>
        <v>0</v>
      </c>
      <c r="C81">
        <f>'Humorous Monologues'!P82</f>
        <v>0</v>
      </c>
      <c r="K81" s="1">
        <f t="shared" si="3"/>
        <v>0</v>
      </c>
      <c r="L81" s="1">
        <f t="shared" si="4"/>
        <v>0</v>
      </c>
    </row>
    <row r="82" spans="1:12" x14ac:dyDescent="0.25">
      <c r="A82" t="str">
        <f>'Humorous Monologues'!A72</f>
        <v>P-104</v>
      </c>
      <c r="B82">
        <f>'Humorous Monologues'!S72</f>
        <v>0</v>
      </c>
      <c r="C82">
        <f>'Humorous Monologues'!P83</f>
        <v>0</v>
      </c>
      <c r="K82" s="1">
        <f t="shared" si="3"/>
        <v>0</v>
      </c>
      <c r="L82" s="1">
        <f t="shared" si="4"/>
        <v>0</v>
      </c>
    </row>
    <row r="83" spans="1:12" x14ac:dyDescent="0.25">
      <c r="A83" t="str">
        <f>'Humorous Monologues'!A74</f>
        <v>Q-101</v>
      </c>
      <c r="B83">
        <f>'Humorous Monologues'!S74</f>
        <v>12</v>
      </c>
      <c r="C83">
        <f>'Humorous Monologues'!P84</f>
        <v>71</v>
      </c>
      <c r="K83" s="1">
        <f t="shared" si="3"/>
        <v>0</v>
      </c>
      <c r="L83" s="1">
        <f t="shared" si="4"/>
        <v>0</v>
      </c>
    </row>
    <row r="84" spans="1:12" x14ac:dyDescent="0.25">
      <c r="A84" t="str">
        <f>'Humorous Monologues'!A75</f>
        <v>Q-102</v>
      </c>
      <c r="B84">
        <f>'Humorous Monologues'!S75</f>
        <v>7</v>
      </c>
      <c r="C84">
        <f>'Humorous Monologues'!P85</f>
        <v>70</v>
      </c>
      <c r="K84" s="1">
        <f t="shared" si="3"/>
        <v>0</v>
      </c>
      <c r="L84" s="1">
        <f t="shared" si="4"/>
        <v>0</v>
      </c>
    </row>
    <row r="85" spans="1:12" x14ac:dyDescent="0.25">
      <c r="A85" t="str">
        <f>'Humorous Monologues'!A76</f>
        <v>Q-103</v>
      </c>
      <c r="B85">
        <f>'Humorous Monologues'!S76</f>
        <v>0</v>
      </c>
      <c r="C85">
        <f>'Humorous Monologues'!P86</f>
        <v>0</v>
      </c>
      <c r="K85" s="1">
        <f t="shared" si="3"/>
        <v>0</v>
      </c>
      <c r="L85" s="1">
        <f t="shared" si="4"/>
        <v>0</v>
      </c>
    </row>
    <row r="86" spans="1:12" x14ac:dyDescent="0.25">
      <c r="A86" t="str">
        <f>'Humorous Monologues'!A77</f>
        <v>Q-104</v>
      </c>
      <c r="B86">
        <f>'Humorous Monologues'!S77</f>
        <v>0</v>
      </c>
      <c r="C86">
        <f>'Humorous Monologues'!P87</f>
        <v>0</v>
      </c>
      <c r="K86" s="1">
        <f t="shared" si="3"/>
        <v>0</v>
      </c>
      <c r="L86" s="1">
        <f t="shared" si="4"/>
        <v>0</v>
      </c>
    </row>
    <row r="87" spans="1:12" x14ac:dyDescent="0.25">
      <c r="A87" t="str">
        <f>'Humorous Monologues'!A79</f>
        <v>R-101</v>
      </c>
      <c r="B87">
        <f>'Humorous Monologues'!S79</f>
        <v>12</v>
      </c>
      <c r="C87">
        <f>'Humorous Monologues'!P88</f>
        <v>0</v>
      </c>
      <c r="K87" s="1">
        <f t="shared" si="3"/>
        <v>0</v>
      </c>
      <c r="L87" s="1">
        <f t="shared" si="4"/>
        <v>0</v>
      </c>
    </row>
    <row r="88" spans="1:12" x14ac:dyDescent="0.25">
      <c r="A88" t="str">
        <f>'Humorous Monologues'!A80</f>
        <v>R-102</v>
      </c>
      <c r="B88">
        <f>'Humorous Monologues'!S80</f>
        <v>9</v>
      </c>
      <c r="C88">
        <f>'Humorous Monologues'!P89</f>
        <v>65</v>
      </c>
      <c r="K88" s="1">
        <f t="shared" si="3"/>
        <v>0</v>
      </c>
      <c r="L88" s="1">
        <f t="shared" si="4"/>
        <v>0</v>
      </c>
    </row>
    <row r="89" spans="1:12" x14ac:dyDescent="0.25">
      <c r="A89" t="str">
        <f>'Humorous Monologues'!A81</f>
        <v>R-103</v>
      </c>
      <c r="B89">
        <f>'Humorous Monologues'!S81</f>
        <v>0</v>
      </c>
      <c r="C89">
        <f>'Humorous Monologues'!P90</f>
        <v>58</v>
      </c>
      <c r="K89" s="1">
        <f t="shared" si="3"/>
        <v>0</v>
      </c>
      <c r="L89" s="1">
        <f t="shared" si="4"/>
        <v>0</v>
      </c>
    </row>
    <row r="90" spans="1:12" x14ac:dyDescent="0.25">
      <c r="A90" t="str">
        <f>'Humorous Monologues'!A82</f>
        <v>R-104</v>
      </c>
      <c r="B90">
        <f>'Humorous Monologues'!S82</f>
        <v>0</v>
      </c>
      <c r="C90">
        <f>'Humorous Monologues'!P91</f>
        <v>0</v>
      </c>
      <c r="K90" s="1">
        <f t="shared" si="3"/>
        <v>0</v>
      </c>
      <c r="L90" s="1">
        <f t="shared" si="4"/>
        <v>0</v>
      </c>
    </row>
    <row r="91" spans="1:12" x14ac:dyDescent="0.25">
      <c r="A91" t="str">
        <f>'Humorous Monologues'!A84</f>
        <v>S-101</v>
      </c>
      <c r="B91">
        <f>'Humorous Monologues'!S84</f>
        <v>8</v>
      </c>
      <c r="C91">
        <f>'Humorous Monologues'!P92</f>
        <v>0</v>
      </c>
      <c r="K91" s="1">
        <f t="shared" si="3"/>
        <v>0</v>
      </c>
      <c r="L91" s="1">
        <f t="shared" si="4"/>
        <v>0</v>
      </c>
    </row>
    <row r="92" spans="1:12" x14ac:dyDescent="0.25">
      <c r="A92" t="str">
        <f>'Humorous Monologues'!A85</f>
        <v>S-102</v>
      </c>
      <c r="B92">
        <f>'Humorous Monologues'!S85</f>
        <v>8</v>
      </c>
      <c r="C92">
        <f>'Humorous Monologues'!P93</f>
        <v>0</v>
      </c>
      <c r="K92" s="1">
        <f t="shared" si="3"/>
        <v>0</v>
      </c>
      <c r="L92" s="1">
        <f t="shared" si="4"/>
        <v>0</v>
      </c>
    </row>
    <row r="93" spans="1:12" x14ac:dyDescent="0.25">
      <c r="A93" t="str">
        <f>'Humorous Monologues'!A86</f>
        <v>S-103</v>
      </c>
      <c r="B93">
        <f>'Humorous Monologues'!S86</f>
        <v>0</v>
      </c>
      <c r="C93">
        <f>'Humorous Monologues'!P94</f>
        <v>0</v>
      </c>
      <c r="K93" s="1">
        <f t="shared" si="3"/>
        <v>0</v>
      </c>
      <c r="L93" s="1">
        <f t="shared" si="4"/>
        <v>0</v>
      </c>
    </row>
    <row r="94" spans="1:12" x14ac:dyDescent="0.25">
      <c r="A94" t="str">
        <f>'Humorous Monologues'!A87</f>
        <v>S-104</v>
      </c>
      <c r="B94">
        <f>'Humorous Monologues'!S87</f>
        <v>0</v>
      </c>
      <c r="C94">
        <f>'Humorous Monologues'!P95</f>
        <v>62</v>
      </c>
      <c r="K94" s="1">
        <f t="shared" si="3"/>
        <v>0</v>
      </c>
      <c r="L94" s="1">
        <f t="shared" si="4"/>
        <v>0</v>
      </c>
    </row>
    <row r="95" spans="1:12" x14ac:dyDescent="0.25">
      <c r="A95" t="str">
        <f>'Humorous Monologues'!A89</f>
        <v>T-101</v>
      </c>
      <c r="B95">
        <f>'Humorous Monologues'!S89</f>
        <v>11</v>
      </c>
      <c r="C95">
        <f>'Humorous Monologues'!P96</f>
        <v>62</v>
      </c>
      <c r="K95" s="1">
        <f t="shared" si="3"/>
        <v>0</v>
      </c>
      <c r="L95" s="1">
        <f t="shared" si="4"/>
        <v>0</v>
      </c>
    </row>
    <row r="96" spans="1:12" x14ac:dyDescent="0.25">
      <c r="A96" t="str">
        <f>'Humorous Monologues'!A90</f>
        <v>T-102</v>
      </c>
      <c r="B96">
        <f>'Humorous Monologues'!S90</f>
        <v>12</v>
      </c>
      <c r="C96">
        <f>'Humorous Monologues'!P97</f>
        <v>0</v>
      </c>
      <c r="K96" s="1">
        <f t="shared" si="3"/>
        <v>0</v>
      </c>
      <c r="L96" s="1">
        <f t="shared" si="4"/>
        <v>0</v>
      </c>
    </row>
    <row r="97" spans="1:12" x14ac:dyDescent="0.25">
      <c r="A97" t="str">
        <f>'Humorous Monologues'!A91</f>
        <v>T-103</v>
      </c>
      <c r="B97">
        <f>'Humorous Monologues'!S91</f>
        <v>0</v>
      </c>
      <c r="C97">
        <f>'Humorous Monologues'!P98</f>
        <v>0</v>
      </c>
      <c r="K97" s="1">
        <f t="shared" si="3"/>
        <v>0</v>
      </c>
      <c r="L97" s="1">
        <f t="shared" si="4"/>
        <v>0</v>
      </c>
    </row>
    <row r="98" spans="1:12" x14ac:dyDescent="0.25">
      <c r="A98" t="str">
        <f>'Humorous Monologues'!A92</f>
        <v>T-104</v>
      </c>
      <c r="B98">
        <f>'Humorous Monologues'!S92</f>
        <v>0</v>
      </c>
      <c r="C98">
        <f>'Humorous Monologues'!P99</f>
        <v>65</v>
      </c>
      <c r="K98" s="1">
        <f t="shared" si="3"/>
        <v>0</v>
      </c>
      <c r="L98" s="1">
        <f t="shared" si="4"/>
        <v>0</v>
      </c>
    </row>
    <row r="99" spans="1:12" x14ac:dyDescent="0.25">
      <c r="A99" t="str">
        <f>'Humorous Monologues'!A94</f>
        <v>U-101</v>
      </c>
      <c r="B99">
        <f>'Humorous Monologues'!S94</f>
        <v>0</v>
      </c>
      <c r="C99">
        <f>'Humorous Monologues'!P100</f>
        <v>61</v>
      </c>
      <c r="K99" s="1">
        <f t="shared" ref="K99:K122" si="5">SUM(E99,G99,I99)</f>
        <v>0</v>
      </c>
      <c r="L99" s="1">
        <f t="shared" si="4"/>
        <v>0</v>
      </c>
    </row>
    <row r="100" spans="1:12" x14ac:dyDescent="0.25">
      <c r="A100" t="str">
        <f>'Humorous Monologues'!A95</f>
        <v>U-102</v>
      </c>
      <c r="B100">
        <f>'Humorous Monologues'!S95</f>
        <v>11</v>
      </c>
      <c r="C100">
        <f>'Humorous Monologues'!P101</f>
        <v>63</v>
      </c>
      <c r="K100" s="1">
        <f t="shared" si="5"/>
        <v>0</v>
      </c>
      <c r="L100" s="1">
        <f t="shared" si="4"/>
        <v>0</v>
      </c>
    </row>
    <row r="101" spans="1:12" x14ac:dyDescent="0.25">
      <c r="A101" t="str">
        <f>'Humorous Monologues'!A96</f>
        <v>U-103</v>
      </c>
      <c r="B101">
        <f>'Humorous Monologues'!S96</f>
        <v>11</v>
      </c>
      <c r="C101">
        <f>'Humorous Monologues'!P102</f>
        <v>72</v>
      </c>
      <c r="K101" s="1">
        <f t="shared" si="5"/>
        <v>0</v>
      </c>
      <c r="L101" s="1">
        <f t="shared" si="4"/>
        <v>0</v>
      </c>
    </row>
    <row r="102" spans="1:12" x14ac:dyDescent="0.25">
      <c r="A102" t="str">
        <f>'Humorous Monologues'!A97</f>
        <v>U-104</v>
      </c>
      <c r="B102">
        <f>'Humorous Monologues'!S97</f>
        <v>0</v>
      </c>
      <c r="C102">
        <f>'Humorous Monologues'!P103</f>
        <v>0</v>
      </c>
      <c r="K102" s="1">
        <f t="shared" si="5"/>
        <v>0</v>
      </c>
      <c r="L102" s="1">
        <f t="shared" si="4"/>
        <v>0</v>
      </c>
    </row>
    <row r="103" spans="1:12" x14ac:dyDescent="0.25">
      <c r="A103" t="str">
        <f>'Humorous Monologues'!A99</f>
        <v>V-101</v>
      </c>
      <c r="B103">
        <f>'Humorous Monologues'!S99</f>
        <v>9</v>
      </c>
      <c r="C103">
        <f>'Humorous Monologues'!P104</f>
        <v>0</v>
      </c>
      <c r="K103" s="1">
        <f t="shared" si="5"/>
        <v>0</v>
      </c>
      <c r="L103" s="1">
        <f t="shared" si="4"/>
        <v>0</v>
      </c>
    </row>
    <row r="104" spans="1:12" x14ac:dyDescent="0.25">
      <c r="A104" t="str">
        <f>'Humorous Monologues'!A100</f>
        <v>V-102</v>
      </c>
      <c r="B104">
        <f>'Humorous Monologues'!S100</f>
        <v>12</v>
      </c>
      <c r="C104">
        <f>'Humorous Monologues'!P105</f>
        <v>0</v>
      </c>
      <c r="K104" s="1">
        <f t="shared" si="5"/>
        <v>0</v>
      </c>
      <c r="L104" s="1">
        <f t="shared" si="4"/>
        <v>0</v>
      </c>
    </row>
    <row r="105" spans="1:12" x14ac:dyDescent="0.25">
      <c r="A105" t="str">
        <f>'Humorous Monologues'!A101</f>
        <v>V-103</v>
      </c>
      <c r="B105">
        <f>'Humorous Monologues'!S101</f>
        <v>12</v>
      </c>
      <c r="C105">
        <f>'Humorous Monologues'!P106</f>
        <v>0</v>
      </c>
      <c r="K105" s="1">
        <f t="shared" si="5"/>
        <v>0</v>
      </c>
      <c r="L105" s="1">
        <f t="shared" si="4"/>
        <v>0</v>
      </c>
    </row>
    <row r="106" spans="1:12" x14ac:dyDescent="0.25">
      <c r="A106" t="str">
        <f>'Humorous Monologues'!A102</f>
        <v>V-104</v>
      </c>
      <c r="B106">
        <f>'Humorous Monologues'!S102</f>
        <v>5</v>
      </c>
      <c r="C106">
        <f>'Humorous Monologues'!P107</f>
        <v>0</v>
      </c>
      <c r="E106">
        <v>6</v>
      </c>
      <c r="F106">
        <v>20</v>
      </c>
      <c r="G106">
        <v>6</v>
      </c>
      <c r="H106">
        <v>22</v>
      </c>
      <c r="I106">
        <v>6</v>
      </c>
      <c r="J106">
        <v>22</v>
      </c>
      <c r="K106" s="1">
        <f t="shared" si="5"/>
        <v>18</v>
      </c>
      <c r="L106" s="1">
        <f t="shared" si="4"/>
        <v>64</v>
      </c>
    </row>
    <row r="107" spans="1:12" x14ac:dyDescent="0.25">
      <c r="A107" t="str">
        <f>'Humorous Monologues'!A104</f>
        <v>W-101</v>
      </c>
      <c r="B107">
        <f>'Humorous Monologues'!S104</f>
        <v>0</v>
      </c>
      <c r="C107">
        <f>'Humorous Monologues'!P108</f>
        <v>0</v>
      </c>
      <c r="K107" s="1">
        <f t="shared" si="5"/>
        <v>0</v>
      </c>
      <c r="L107" s="1">
        <f t="shared" si="4"/>
        <v>0</v>
      </c>
    </row>
    <row r="108" spans="1:12" x14ac:dyDescent="0.25">
      <c r="A108" t="str">
        <f>'Humorous Monologues'!A105</f>
        <v>W-102</v>
      </c>
      <c r="B108">
        <f>'Humorous Monologues'!S105</f>
        <v>0</v>
      </c>
      <c r="C108">
        <f>'Humorous Monologues'!P109</f>
        <v>0</v>
      </c>
      <c r="K108" s="1">
        <f t="shared" si="5"/>
        <v>0</v>
      </c>
      <c r="L108" s="1">
        <f t="shared" si="4"/>
        <v>0</v>
      </c>
    </row>
    <row r="109" spans="1:12" x14ac:dyDescent="0.25">
      <c r="A109" t="str">
        <f>'Humorous Monologues'!A106</f>
        <v>W-103</v>
      </c>
      <c r="B109">
        <f>'Humorous Monologues'!S106</f>
        <v>0</v>
      </c>
      <c r="C109">
        <f>'Humorous Monologues'!P110</f>
        <v>0</v>
      </c>
      <c r="K109" s="1">
        <f t="shared" si="5"/>
        <v>0</v>
      </c>
      <c r="L109" s="1">
        <f t="shared" si="4"/>
        <v>0</v>
      </c>
    </row>
    <row r="110" spans="1:12" x14ac:dyDescent="0.25">
      <c r="A110" t="str">
        <f>'Humorous Monologues'!A107</f>
        <v>W-104</v>
      </c>
      <c r="B110">
        <f>'Humorous Monologues'!S107</f>
        <v>0</v>
      </c>
      <c r="C110">
        <f>'Humorous Monologues'!P111</f>
        <v>0</v>
      </c>
      <c r="K110" s="1">
        <f t="shared" si="5"/>
        <v>0</v>
      </c>
      <c r="L110" s="1">
        <f t="shared" si="4"/>
        <v>0</v>
      </c>
    </row>
    <row r="111" spans="1:12" x14ac:dyDescent="0.25">
      <c r="A111" t="str">
        <f>'Humorous Monologues'!A109</f>
        <v>X-101</v>
      </c>
      <c r="B111">
        <f>'Humorous Monologues'!S109</f>
        <v>0</v>
      </c>
      <c r="C111">
        <f>'Humorous Monologues'!P112</f>
        <v>0</v>
      </c>
      <c r="K111" s="1">
        <f t="shared" si="5"/>
        <v>0</v>
      </c>
      <c r="L111" s="1">
        <f t="shared" si="4"/>
        <v>0</v>
      </c>
    </row>
    <row r="112" spans="1:12" x14ac:dyDescent="0.25">
      <c r="A112" t="str">
        <f>'Humorous Monologues'!A110</f>
        <v>X-102</v>
      </c>
      <c r="B112">
        <f>'Humorous Monologues'!S110</f>
        <v>0</v>
      </c>
      <c r="C112">
        <f>'Humorous Monologues'!P113</f>
        <v>0</v>
      </c>
      <c r="K112" s="1">
        <f t="shared" si="5"/>
        <v>0</v>
      </c>
      <c r="L112" s="1">
        <f t="shared" si="4"/>
        <v>0</v>
      </c>
    </row>
    <row r="113" spans="1:12" x14ac:dyDescent="0.25">
      <c r="A113" t="str">
        <f>'Humorous Monologues'!A111</f>
        <v>X-103</v>
      </c>
      <c r="B113">
        <f>'Humorous Monologues'!S111</f>
        <v>0</v>
      </c>
      <c r="C113">
        <f>'Humorous Monologues'!P114</f>
        <v>0</v>
      </c>
      <c r="K113" s="1">
        <f t="shared" si="5"/>
        <v>0</v>
      </c>
      <c r="L113" s="1">
        <f t="shared" si="4"/>
        <v>0</v>
      </c>
    </row>
    <row r="114" spans="1:12" x14ac:dyDescent="0.25">
      <c r="A114" t="str">
        <f>'Humorous Monologues'!A112</f>
        <v>X-104</v>
      </c>
      <c r="B114">
        <f>'Humorous Monologues'!S112</f>
        <v>0</v>
      </c>
      <c r="C114">
        <f>'Humorous Monologues'!P115</f>
        <v>0</v>
      </c>
      <c r="K114" s="1">
        <f t="shared" si="5"/>
        <v>0</v>
      </c>
      <c r="L114" s="1">
        <f t="shared" si="4"/>
        <v>0</v>
      </c>
    </row>
    <row r="115" spans="1:12" x14ac:dyDescent="0.25">
      <c r="A115" t="str">
        <f>'Humorous Monologues'!A114</f>
        <v>Y-101</v>
      </c>
      <c r="B115">
        <f>'Humorous Monologues'!S114</f>
        <v>0</v>
      </c>
      <c r="C115">
        <f>'Humorous Monologues'!P116</f>
        <v>0</v>
      </c>
      <c r="K115" s="1">
        <f t="shared" si="5"/>
        <v>0</v>
      </c>
      <c r="L115" s="1">
        <f t="shared" si="4"/>
        <v>0</v>
      </c>
    </row>
    <row r="116" spans="1:12" x14ac:dyDescent="0.25">
      <c r="A116" t="str">
        <f>'Humorous Monologues'!A115</f>
        <v>Y-102</v>
      </c>
      <c r="B116">
        <f>'Humorous Monologues'!S115</f>
        <v>0</v>
      </c>
      <c r="C116">
        <f>'Humorous Monologues'!P117</f>
        <v>0</v>
      </c>
      <c r="K116" s="1">
        <f t="shared" si="5"/>
        <v>0</v>
      </c>
      <c r="L116" s="1">
        <f t="shared" si="4"/>
        <v>0</v>
      </c>
    </row>
    <row r="117" spans="1:12" x14ac:dyDescent="0.25">
      <c r="A117" t="str">
        <f>'Humorous Monologues'!A116</f>
        <v>Y-103</v>
      </c>
      <c r="B117">
        <f>'Humorous Monologues'!S116</f>
        <v>0</v>
      </c>
      <c r="C117">
        <f>'Humorous Monologues'!P118</f>
        <v>0</v>
      </c>
      <c r="K117" s="1">
        <f t="shared" si="5"/>
        <v>0</v>
      </c>
      <c r="L117" s="1">
        <f t="shared" si="4"/>
        <v>0</v>
      </c>
    </row>
    <row r="118" spans="1:12" x14ac:dyDescent="0.25">
      <c r="A118" t="str">
        <f>'Humorous Monologues'!A117</f>
        <v>Y-104</v>
      </c>
      <c r="B118">
        <f>'Humorous Monologues'!S117</f>
        <v>0</v>
      </c>
      <c r="C118">
        <f>'Humorous Monologues'!P119</f>
        <v>0</v>
      </c>
      <c r="K118" s="1">
        <f t="shared" si="5"/>
        <v>0</v>
      </c>
      <c r="L118" s="1">
        <f t="shared" si="4"/>
        <v>0</v>
      </c>
    </row>
    <row r="119" spans="1:12" x14ac:dyDescent="0.25">
      <c r="A119" t="str">
        <f>'Humorous Monologues'!A119</f>
        <v>Z-101</v>
      </c>
      <c r="B119">
        <f>'Humorous Monologues'!S119</f>
        <v>0</v>
      </c>
      <c r="C119">
        <f>'Humorous Monologues'!P120</f>
        <v>0</v>
      </c>
      <c r="K119" s="1">
        <f t="shared" si="5"/>
        <v>0</v>
      </c>
      <c r="L119" s="1">
        <f t="shared" si="4"/>
        <v>0</v>
      </c>
    </row>
    <row r="120" spans="1:12" x14ac:dyDescent="0.25">
      <c r="A120" t="str">
        <f>'Humorous Monologues'!A120</f>
        <v>Z-102</v>
      </c>
      <c r="B120">
        <f>'Humorous Monologues'!S120</f>
        <v>0</v>
      </c>
      <c r="C120">
        <f>'Humorous Monologues'!P121</f>
        <v>0</v>
      </c>
      <c r="K120" s="1">
        <f t="shared" si="5"/>
        <v>0</v>
      </c>
      <c r="L120" s="1">
        <f t="shared" si="4"/>
        <v>0</v>
      </c>
    </row>
    <row r="121" spans="1:12" x14ac:dyDescent="0.25">
      <c r="A121" t="str">
        <f>'Humorous Monologues'!A121</f>
        <v>Z-103</v>
      </c>
      <c r="B121">
        <f>'Humorous Monologues'!S121</f>
        <v>0</v>
      </c>
      <c r="C121">
        <f>'Humorous Monologues'!P122</f>
        <v>0</v>
      </c>
      <c r="K121" s="1">
        <f t="shared" si="5"/>
        <v>0</v>
      </c>
      <c r="L121" s="1">
        <f t="shared" si="4"/>
        <v>0</v>
      </c>
    </row>
    <row r="122" spans="1:12" x14ac:dyDescent="0.25">
      <c r="A122" t="str">
        <f>'Humorous Monologues'!A122</f>
        <v>Z-104</v>
      </c>
      <c r="B122">
        <f>'Humorous Monologues'!S122</f>
        <v>0</v>
      </c>
      <c r="C122">
        <f>'Humorous Monologues'!P123</f>
        <v>0</v>
      </c>
      <c r="K122" s="1">
        <f t="shared" si="5"/>
        <v>0</v>
      </c>
      <c r="L122" s="1">
        <f t="shared" si="4"/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Y152"/>
  <sheetViews>
    <sheetView workbookViewId="0">
      <pane xSplit="1" ySplit="3" topLeftCell="F9" activePane="bottomRight" state="frozen"/>
      <selection pane="topRight" activeCell="B1" sqref="B1"/>
      <selection pane="bottomLeft" activeCell="A4" sqref="A4"/>
      <selection pane="bottomRight" activeCell="G64" sqref="G64"/>
    </sheetView>
  </sheetViews>
  <sheetFormatPr defaultColWidth="8.7109375" defaultRowHeight="15" x14ac:dyDescent="0.25"/>
  <cols>
    <col min="1" max="1" width="7" style="11" bestFit="1" customWidth="1"/>
    <col min="2" max="2" width="22.42578125" style="11" customWidth="1"/>
    <col min="3" max="3" width="8.7109375" style="11" customWidth="1"/>
    <col min="4" max="4" width="34.7109375" style="11" bestFit="1" customWidth="1"/>
    <col min="5" max="5" width="8.42578125" style="14" customWidth="1"/>
    <col min="6" max="6" width="4.28515625" style="3" customWidth="1"/>
    <col min="7" max="7" width="8.7109375" style="4" customWidth="1"/>
    <col min="8" max="8" width="8.7109375" style="5" customWidth="1"/>
    <col min="9" max="9" width="4" style="6" customWidth="1"/>
    <col min="10" max="10" width="8.7109375" style="7" customWidth="1"/>
    <col min="11" max="11" width="8.7109375" style="8" customWidth="1"/>
    <col min="12" max="12" width="5.140625" style="9" customWidth="1"/>
    <col min="13" max="13" width="8.7109375" style="10" customWidth="1"/>
    <col min="14" max="14" width="0.140625" style="11" customWidth="1"/>
    <col min="15" max="15" width="8" style="11" customWidth="1"/>
    <col min="16" max="16" width="12.140625" style="11" customWidth="1"/>
    <col min="17" max="17" width="11.28515625" style="11" bestFit="1" customWidth="1"/>
    <col min="18" max="16384" width="8.7109375" style="11"/>
  </cols>
  <sheetData>
    <row r="1" spans="1:51" x14ac:dyDescent="0.25">
      <c r="A1" s="54" t="s">
        <v>201</v>
      </c>
      <c r="B1" s="55"/>
      <c r="C1" s="56"/>
      <c r="D1" s="2"/>
      <c r="E1" s="14" t="s">
        <v>183</v>
      </c>
      <c r="V1" s="12" t="s">
        <v>164</v>
      </c>
      <c r="W1" s="12" t="s">
        <v>152</v>
      </c>
      <c r="X1" s="12" t="s">
        <v>154</v>
      </c>
      <c r="Y1" s="12" t="s">
        <v>153</v>
      </c>
      <c r="Z1" s="13"/>
      <c r="AA1" s="12" t="s">
        <v>180</v>
      </c>
      <c r="AB1" s="12" t="s">
        <v>181</v>
      </c>
      <c r="AC1" s="12" t="s">
        <v>179</v>
      </c>
    </row>
    <row r="2" spans="1:51" x14ac:dyDescent="0.25">
      <c r="E2" s="14" t="s">
        <v>1</v>
      </c>
      <c r="H2" s="5" t="s">
        <v>2</v>
      </c>
      <c r="K2" s="8" t="s">
        <v>3</v>
      </c>
      <c r="N2" s="15" t="s">
        <v>178</v>
      </c>
      <c r="Z2" s="16" t="s">
        <v>190</v>
      </c>
    </row>
    <row r="3" spans="1:51" x14ac:dyDescent="0.25">
      <c r="B3" s="17" t="s">
        <v>4</v>
      </c>
      <c r="D3" s="17" t="s">
        <v>5</v>
      </c>
      <c r="E3" s="18" t="s">
        <v>6</v>
      </c>
      <c r="F3" s="3" t="s">
        <v>186</v>
      </c>
      <c r="G3" s="19" t="s">
        <v>809</v>
      </c>
      <c r="H3" s="20" t="s">
        <v>7</v>
      </c>
      <c r="I3" s="6" t="s">
        <v>186</v>
      </c>
      <c r="J3" s="21" t="s">
        <v>810</v>
      </c>
      <c r="K3" s="22" t="s">
        <v>8</v>
      </c>
      <c r="L3" s="9" t="s">
        <v>186</v>
      </c>
      <c r="M3" s="23" t="s">
        <v>811</v>
      </c>
      <c r="N3" s="17" t="s">
        <v>11</v>
      </c>
      <c r="O3" s="17"/>
      <c r="P3" s="17" t="s">
        <v>808</v>
      </c>
      <c r="Q3" s="17" t="s">
        <v>799</v>
      </c>
      <c r="R3" s="17"/>
      <c r="S3" s="17" t="s">
        <v>9</v>
      </c>
      <c r="V3" s="17" t="s">
        <v>10</v>
      </c>
      <c r="Z3" s="17" t="s">
        <v>185</v>
      </c>
    </row>
    <row r="4" spans="1:51" ht="15.75" x14ac:dyDescent="0.25">
      <c r="A4" s="11" t="s">
        <v>202</v>
      </c>
      <c r="B4" s="11" t="s">
        <v>831</v>
      </c>
      <c r="E4" s="14">
        <v>4</v>
      </c>
      <c r="F4" s="3" t="s">
        <v>164</v>
      </c>
      <c r="G4" s="4">
        <v>22</v>
      </c>
      <c r="H4" s="5">
        <v>2</v>
      </c>
      <c r="I4" s="6" t="s">
        <v>164</v>
      </c>
      <c r="J4" s="7">
        <v>25</v>
      </c>
      <c r="K4" s="8">
        <v>1</v>
      </c>
      <c r="L4" s="9" t="s">
        <v>164</v>
      </c>
      <c r="M4" s="10">
        <v>20</v>
      </c>
      <c r="O4" s="11" t="str">
        <f>IF(N4="1violation",-7*1,IF(N4="2violations",-7*2,IF(N4="3violations",-7*3,IF(N4="",""))))</f>
        <v/>
      </c>
      <c r="P4" s="13">
        <f>SUM(G4,J4,M4,O4)</f>
        <v>67</v>
      </c>
      <c r="Q4" s="24">
        <f>IF(F4="S",1*1)+IF(I4="S",1*1)+IF(L4="S",1*1)</f>
        <v>3</v>
      </c>
      <c r="S4" s="11">
        <f>SUM(E4,H4,K4)</f>
        <v>7</v>
      </c>
      <c r="W4" s="11">
        <f>SUM(P4,P6,P5,P7,-Z4)</f>
        <v>209</v>
      </c>
      <c r="Z4" s="11">
        <f>MIN(P4:P7)</f>
        <v>61</v>
      </c>
    </row>
    <row r="5" spans="1:51" ht="15.75" x14ac:dyDescent="0.25">
      <c r="A5" s="11" t="s">
        <v>203</v>
      </c>
      <c r="B5" s="11" t="s">
        <v>832</v>
      </c>
      <c r="E5" s="14">
        <v>4</v>
      </c>
      <c r="F5" s="3" t="s">
        <v>152</v>
      </c>
      <c r="G5" s="4">
        <v>19</v>
      </c>
      <c r="H5" s="5">
        <v>4</v>
      </c>
      <c r="I5" s="6" t="s">
        <v>152</v>
      </c>
      <c r="J5" s="7">
        <v>19</v>
      </c>
      <c r="K5" s="8">
        <v>2</v>
      </c>
      <c r="L5" s="9" t="s">
        <v>164</v>
      </c>
      <c r="M5" s="10">
        <v>23</v>
      </c>
      <c r="O5" s="11" t="str">
        <f t="shared" ref="O5:O67" si="0">IF(N5="1violation",-7*1,IF(N5="2violations",-7*2,IF(N5="3violations",-7*3,IF(N5="",""))))</f>
        <v/>
      </c>
      <c r="P5" s="13">
        <f t="shared" ref="P5:P67" si="1">SUM(G5,J5,M5,O5)</f>
        <v>61</v>
      </c>
      <c r="Q5" s="24">
        <f t="shared" ref="Q5:Q67" si="2">IF(F5="S",1*1)+IF(I5="S",1*1)+IF(L5="S",1*1)</f>
        <v>1</v>
      </c>
      <c r="S5" s="11">
        <f>SUM(E5,H5,K5)</f>
        <v>10</v>
      </c>
    </row>
    <row r="6" spans="1:51" ht="15.75" x14ac:dyDescent="0.25">
      <c r="A6" s="11" t="s">
        <v>204</v>
      </c>
      <c r="B6" s="11" t="s">
        <v>833</v>
      </c>
      <c r="E6" s="14">
        <v>1</v>
      </c>
      <c r="F6" s="3" t="s">
        <v>164</v>
      </c>
      <c r="G6" s="4">
        <v>24</v>
      </c>
      <c r="H6" s="5">
        <v>3</v>
      </c>
      <c r="I6" s="6" t="s">
        <v>164</v>
      </c>
      <c r="J6" s="7">
        <v>23</v>
      </c>
      <c r="K6" s="8">
        <v>4</v>
      </c>
      <c r="L6" s="9" t="s">
        <v>164</v>
      </c>
      <c r="M6" s="10">
        <v>24</v>
      </c>
      <c r="O6" s="11" t="str">
        <f t="shared" si="0"/>
        <v/>
      </c>
      <c r="P6" s="13">
        <f t="shared" si="1"/>
        <v>71</v>
      </c>
      <c r="Q6" s="24">
        <f t="shared" si="2"/>
        <v>3</v>
      </c>
      <c r="S6" s="11">
        <f>SUM(E6,H6,K6)</f>
        <v>8</v>
      </c>
    </row>
    <row r="7" spans="1:51" ht="15.75" x14ac:dyDescent="0.25">
      <c r="A7" s="11" t="s">
        <v>205</v>
      </c>
      <c r="B7" s="11" t="s">
        <v>834</v>
      </c>
      <c r="E7" s="14">
        <v>2</v>
      </c>
      <c r="F7" s="3" t="s">
        <v>164</v>
      </c>
      <c r="G7" s="4">
        <v>21</v>
      </c>
      <c r="H7" s="5">
        <v>1</v>
      </c>
      <c r="I7" s="6" t="s">
        <v>164</v>
      </c>
      <c r="J7" s="7">
        <v>25</v>
      </c>
      <c r="K7" s="8">
        <v>1</v>
      </c>
      <c r="L7" s="9" t="s">
        <v>164</v>
      </c>
      <c r="M7" s="10">
        <v>25</v>
      </c>
      <c r="O7" s="11" t="str">
        <f t="shared" si="0"/>
        <v/>
      </c>
      <c r="P7" s="13">
        <f t="shared" si="1"/>
        <v>71</v>
      </c>
      <c r="Q7" s="24">
        <f t="shared" si="2"/>
        <v>3</v>
      </c>
      <c r="S7" s="11">
        <f>SUM(E7,H7,K7)</f>
        <v>4</v>
      </c>
    </row>
    <row r="8" spans="1:51" s="25" customFormat="1" ht="15.75" x14ac:dyDescent="0.25">
      <c r="F8" s="26"/>
      <c r="G8" s="27"/>
      <c r="I8" s="26"/>
      <c r="J8" s="27"/>
      <c r="L8" s="26"/>
      <c r="M8" s="27"/>
      <c r="P8" s="28"/>
      <c r="Q8" s="29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</row>
    <row r="9" spans="1:51" ht="15.75" x14ac:dyDescent="0.25">
      <c r="A9" s="11" t="s">
        <v>206</v>
      </c>
      <c r="B9" s="11" t="s">
        <v>864</v>
      </c>
      <c r="E9" s="14">
        <v>3</v>
      </c>
      <c r="F9" s="3" t="s">
        <v>164</v>
      </c>
      <c r="G9" s="4">
        <v>20</v>
      </c>
      <c r="H9" s="5">
        <v>1</v>
      </c>
      <c r="I9" s="6" t="s">
        <v>164</v>
      </c>
      <c r="J9" s="7">
        <v>23</v>
      </c>
      <c r="K9" s="8">
        <v>1</v>
      </c>
      <c r="L9" s="9" t="s">
        <v>164</v>
      </c>
      <c r="M9" s="10">
        <v>25</v>
      </c>
      <c r="O9" s="11" t="str">
        <f t="shared" si="0"/>
        <v/>
      </c>
      <c r="P9" s="13">
        <f t="shared" si="1"/>
        <v>68</v>
      </c>
      <c r="Q9" s="24">
        <f t="shared" si="2"/>
        <v>3</v>
      </c>
      <c r="S9" s="11">
        <f>SUM(E9,H9,K9)</f>
        <v>5</v>
      </c>
      <c r="W9" s="11">
        <f>SUM(P9,P11,P10,P12,-Z9)</f>
        <v>205</v>
      </c>
      <c r="Z9" s="11">
        <f>MIN(P9:P12)</f>
        <v>50</v>
      </c>
    </row>
    <row r="10" spans="1:51" ht="15.75" x14ac:dyDescent="0.25">
      <c r="A10" s="11" t="s">
        <v>207</v>
      </c>
      <c r="B10" s="11" t="s">
        <v>865</v>
      </c>
      <c r="E10" s="14">
        <v>1</v>
      </c>
      <c r="F10" s="3" t="s">
        <v>164</v>
      </c>
      <c r="G10" s="4">
        <v>22</v>
      </c>
      <c r="H10" s="5">
        <v>4</v>
      </c>
      <c r="I10" s="6" t="s">
        <v>164</v>
      </c>
      <c r="J10" s="7">
        <v>24</v>
      </c>
      <c r="K10" s="8">
        <v>2</v>
      </c>
      <c r="L10" s="9" t="s">
        <v>164</v>
      </c>
      <c r="M10" s="10">
        <v>24</v>
      </c>
      <c r="O10" s="11" t="str">
        <f t="shared" si="0"/>
        <v/>
      </c>
      <c r="P10" s="13">
        <f t="shared" si="1"/>
        <v>70</v>
      </c>
      <c r="Q10" s="24">
        <f t="shared" si="2"/>
        <v>3</v>
      </c>
      <c r="S10" s="11">
        <f>SUM(E10,H10,K10)</f>
        <v>7</v>
      </c>
    </row>
    <row r="11" spans="1:51" ht="15.75" x14ac:dyDescent="0.25">
      <c r="A11" s="11" t="s">
        <v>208</v>
      </c>
      <c r="B11" s="11" t="s">
        <v>866</v>
      </c>
      <c r="E11" s="14">
        <v>3</v>
      </c>
      <c r="F11" s="3" t="s">
        <v>164</v>
      </c>
      <c r="G11" s="4">
        <v>22</v>
      </c>
      <c r="H11" s="5">
        <v>1</v>
      </c>
      <c r="I11" s="6" t="s">
        <v>164</v>
      </c>
      <c r="J11" s="7">
        <v>23</v>
      </c>
      <c r="K11" s="8">
        <v>1</v>
      </c>
      <c r="L11" s="9" t="s">
        <v>164</v>
      </c>
      <c r="M11" s="10">
        <v>22</v>
      </c>
      <c r="O11" s="11" t="str">
        <f t="shared" si="0"/>
        <v/>
      </c>
      <c r="P11" s="13">
        <f t="shared" si="1"/>
        <v>67</v>
      </c>
      <c r="Q11" s="24">
        <f t="shared" si="2"/>
        <v>3</v>
      </c>
      <c r="S11" s="11">
        <f>SUM(E11,H11,K11)</f>
        <v>5</v>
      </c>
    </row>
    <row r="12" spans="1:51" ht="15.75" x14ac:dyDescent="0.25">
      <c r="A12" s="11" t="s">
        <v>209</v>
      </c>
      <c r="B12" s="11" t="s">
        <v>867</v>
      </c>
      <c r="E12" s="14">
        <v>4</v>
      </c>
      <c r="F12" s="3" t="s">
        <v>164</v>
      </c>
      <c r="G12" s="4">
        <v>20</v>
      </c>
      <c r="H12" s="5">
        <v>4</v>
      </c>
      <c r="I12" s="6" t="s">
        <v>152</v>
      </c>
      <c r="J12" s="7">
        <v>20</v>
      </c>
      <c r="K12" s="8">
        <v>4</v>
      </c>
      <c r="L12" s="9" t="s">
        <v>154</v>
      </c>
      <c r="M12" s="10">
        <v>10</v>
      </c>
      <c r="O12" s="11" t="str">
        <f t="shared" si="0"/>
        <v/>
      </c>
      <c r="P12" s="13">
        <f t="shared" si="1"/>
        <v>50</v>
      </c>
      <c r="Q12" s="24">
        <f t="shared" si="2"/>
        <v>1</v>
      </c>
      <c r="S12" s="11">
        <f>SUM(E12,H12,K12)</f>
        <v>12</v>
      </c>
    </row>
    <row r="13" spans="1:51" s="25" customFormat="1" ht="15.75" x14ac:dyDescent="0.25">
      <c r="F13" s="26"/>
      <c r="G13" s="27"/>
      <c r="I13" s="26"/>
      <c r="J13" s="27"/>
      <c r="L13" s="26"/>
      <c r="M13" s="27"/>
      <c r="P13" s="28"/>
      <c r="Q13" s="29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ht="15.75" x14ac:dyDescent="0.25">
      <c r="A14" s="11" t="s">
        <v>210</v>
      </c>
      <c r="B14" s="11" t="s">
        <v>878</v>
      </c>
      <c r="E14" s="14">
        <v>4</v>
      </c>
      <c r="F14" s="3" t="s">
        <v>152</v>
      </c>
      <c r="G14" s="4">
        <v>17</v>
      </c>
      <c r="H14" s="5">
        <v>4</v>
      </c>
      <c r="I14" s="6" t="s">
        <v>152</v>
      </c>
      <c r="J14" s="7">
        <v>20</v>
      </c>
      <c r="K14" s="8">
        <v>4</v>
      </c>
      <c r="L14" s="9" t="s">
        <v>164</v>
      </c>
      <c r="M14" s="10">
        <v>20</v>
      </c>
      <c r="O14" s="11" t="str">
        <f t="shared" si="0"/>
        <v/>
      </c>
      <c r="P14" s="13">
        <f t="shared" si="1"/>
        <v>57</v>
      </c>
      <c r="Q14" s="24">
        <f t="shared" si="2"/>
        <v>1</v>
      </c>
      <c r="S14" s="11">
        <f>SUM(E14,H14,K14)</f>
        <v>12</v>
      </c>
      <c r="W14" s="11">
        <f>SUM(P14,P16,P15,P17,-Z14)</f>
        <v>110</v>
      </c>
      <c r="Z14" s="11">
        <f>MIN(P14:P17)</f>
        <v>0</v>
      </c>
    </row>
    <row r="15" spans="1:51" ht="15.75" x14ac:dyDescent="0.25">
      <c r="A15" s="11" t="s">
        <v>211</v>
      </c>
      <c r="B15" s="11" t="s">
        <v>879</v>
      </c>
      <c r="E15" s="14">
        <v>4</v>
      </c>
      <c r="F15" s="3" t="s">
        <v>152</v>
      </c>
      <c r="G15" s="4">
        <v>18</v>
      </c>
      <c r="H15" s="5">
        <v>4</v>
      </c>
      <c r="I15" s="6" t="s">
        <v>154</v>
      </c>
      <c r="J15" s="7">
        <v>13</v>
      </c>
      <c r="K15" s="8">
        <v>4</v>
      </c>
      <c r="L15" s="9" t="s">
        <v>164</v>
      </c>
      <c r="M15" s="10">
        <v>22</v>
      </c>
      <c r="O15" s="11" t="str">
        <f t="shared" si="0"/>
        <v/>
      </c>
      <c r="P15" s="13">
        <f t="shared" si="1"/>
        <v>53</v>
      </c>
      <c r="Q15" s="24">
        <f t="shared" si="2"/>
        <v>1</v>
      </c>
      <c r="S15" s="11">
        <f>SUM(E15,H15,K15)</f>
        <v>12</v>
      </c>
    </row>
    <row r="16" spans="1:51" ht="15.75" x14ac:dyDescent="0.25">
      <c r="A16" s="11" t="s">
        <v>212</v>
      </c>
      <c r="B16" s="11" t="s">
        <v>880</v>
      </c>
      <c r="G16" s="4">
        <v>0</v>
      </c>
      <c r="J16" s="7">
        <v>0</v>
      </c>
      <c r="M16" s="10">
        <v>0</v>
      </c>
      <c r="O16" s="11" t="str">
        <f t="shared" si="0"/>
        <v/>
      </c>
      <c r="P16" s="13">
        <f t="shared" si="1"/>
        <v>0</v>
      </c>
      <c r="Q16" s="24">
        <f t="shared" si="2"/>
        <v>0</v>
      </c>
      <c r="S16" s="11">
        <f>SUM(E16,H16,K16)</f>
        <v>0</v>
      </c>
    </row>
    <row r="17" spans="1:51" ht="15.75" x14ac:dyDescent="0.25">
      <c r="A17" s="11" t="s">
        <v>213</v>
      </c>
      <c r="O17" s="11" t="str">
        <f t="shared" si="0"/>
        <v/>
      </c>
      <c r="P17" s="13">
        <f t="shared" si="1"/>
        <v>0</v>
      </c>
      <c r="Q17" s="24">
        <f t="shared" si="2"/>
        <v>0</v>
      </c>
      <c r="S17" s="11">
        <f>SUM(E17,H17,K17)</f>
        <v>0</v>
      </c>
    </row>
    <row r="18" spans="1:51" s="25" customFormat="1" ht="15.75" x14ac:dyDescent="0.25">
      <c r="F18" s="26"/>
      <c r="G18" s="27"/>
      <c r="I18" s="26"/>
      <c r="J18" s="27"/>
      <c r="L18" s="26"/>
      <c r="M18" s="27"/>
      <c r="P18" s="28"/>
      <c r="Q18" s="29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ht="15.75" x14ac:dyDescent="0.25">
      <c r="A19" s="11" t="s">
        <v>214</v>
      </c>
      <c r="B19" s="11" t="s">
        <v>894</v>
      </c>
      <c r="E19" s="14">
        <v>3</v>
      </c>
      <c r="F19" s="3" t="s">
        <v>164</v>
      </c>
      <c r="G19" s="4">
        <v>23</v>
      </c>
      <c r="H19" s="5">
        <v>3</v>
      </c>
      <c r="I19" s="6" t="s">
        <v>164</v>
      </c>
      <c r="J19" s="7">
        <v>23</v>
      </c>
      <c r="K19" s="8">
        <v>4</v>
      </c>
      <c r="L19" s="9" t="s">
        <v>152</v>
      </c>
      <c r="M19" s="10">
        <v>20</v>
      </c>
      <c r="O19" s="11" t="str">
        <f t="shared" si="0"/>
        <v/>
      </c>
      <c r="P19" s="13">
        <f t="shared" si="1"/>
        <v>66</v>
      </c>
      <c r="Q19" s="24">
        <f t="shared" si="2"/>
        <v>2</v>
      </c>
      <c r="S19" s="11">
        <f>SUM(E19,H19,K19)</f>
        <v>10</v>
      </c>
      <c r="W19" s="11">
        <f>SUM(P19,P21,P20,P22,-Z19)</f>
        <v>190</v>
      </c>
      <c r="Z19" s="11">
        <f>MIN(P19:P22)</f>
        <v>59</v>
      </c>
    </row>
    <row r="20" spans="1:51" ht="15.75" x14ac:dyDescent="0.25">
      <c r="A20" s="11" t="s">
        <v>215</v>
      </c>
      <c r="B20" s="11" t="s">
        <v>895</v>
      </c>
      <c r="E20" s="14">
        <v>4</v>
      </c>
      <c r="F20" s="3" t="s">
        <v>164</v>
      </c>
      <c r="G20" s="4">
        <v>20</v>
      </c>
      <c r="H20" s="5">
        <v>4</v>
      </c>
      <c r="I20" s="6" t="s">
        <v>164</v>
      </c>
      <c r="J20" s="7">
        <v>20</v>
      </c>
      <c r="K20" s="8">
        <v>3</v>
      </c>
      <c r="L20" s="9" t="s">
        <v>164</v>
      </c>
      <c r="M20" s="10">
        <v>23</v>
      </c>
      <c r="O20" s="11" t="str">
        <f t="shared" si="0"/>
        <v/>
      </c>
      <c r="P20" s="13">
        <f t="shared" si="1"/>
        <v>63</v>
      </c>
      <c r="Q20" s="24">
        <f t="shared" si="2"/>
        <v>3</v>
      </c>
      <c r="S20" s="11">
        <f>SUM(E20,H20,K20)</f>
        <v>11</v>
      </c>
    </row>
    <row r="21" spans="1:51" ht="15.75" x14ac:dyDescent="0.25">
      <c r="A21" s="11" t="s">
        <v>216</v>
      </c>
      <c r="B21" s="11" t="s">
        <v>896</v>
      </c>
      <c r="E21" s="14">
        <v>4</v>
      </c>
      <c r="F21" s="3" t="s">
        <v>164</v>
      </c>
      <c r="G21" s="4">
        <v>20</v>
      </c>
      <c r="H21" s="5">
        <v>4</v>
      </c>
      <c r="I21" s="6" t="s">
        <v>164</v>
      </c>
      <c r="J21" s="7">
        <v>21</v>
      </c>
      <c r="K21" s="8">
        <v>4</v>
      </c>
      <c r="L21" s="9" t="s">
        <v>152</v>
      </c>
      <c r="M21" s="10">
        <v>18</v>
      </c>
      <c r="O21" s="11" t="str">
        <f t="shared" si="0"/>
        <v/>
      </c>
      <c r="P21" s="13">
        <f t="shared" si="1"/>
        <v>59</v>
      </c>
      <c r="Q21" s="24">
        <f t="shared" si="2"/>
        <v>2</v>
      </c>
      <c r="S21" s="11">
        <f>SUM(E21,H21,K21)</f>
        <v>12</v>
      </c>
    </row>
    <row r="22" spans="1:51" ht="15.75" x14ac:dyDescent="0.25">
      <c r="A22" s="11" t="s">
        <v>217</v>
      </c>
      <c r="B22" s="11" t="s">
        <v>897</v>
      </c>
      <c r="E22" s="14">
        <v>4</v>
      </c>
      <c r="F22" s="3" t="s">
        <v>164</v>
      </c>
      <c r="G22" s="4">
        <v>22</v>
      </c>
      <c r="H22" s="5">
        <v>4</v>
      </c>
      <c r="I22" s="6" t="s">
        <v>152</v>
      </c>
      <c r="J22" s="7">
        <v>19</v>
      </c>
      <c r="K22" s="8">
        <v>4</v>
      </c>
      <c r="L22" s="9" t="s">
        <v>152</v>
      </c>
      <c r="M22" s="10">
        <v>20</v>
      </c>
      <c r="O22" s="11" t="str">
        <f t="shared" si="0"/>
        <v/>
      </c>
      <c r="P22" s="13">
        <f t="shared" si="1"/>
        <v>61</v>
      </c>
      <c r="Q22" s="24">
        <f t="shared" si="2"/>
        <v>1</v>
      </c>
      <c r="S22" s="11">
        <f>SUM(E22,H22,K22)</f>
        <v>12</v>
      </c>
    </row>
    <row r="23" spans="1:51" s="25" customFormat="1" ht="15.75" x14ac:dyDescent="0.25">
      <c r="F23" s="26"/>
      <c r="G23" s="27"/>
      <c r="I23" s="26"/>
      <c r="J23" s="27"/>
      <c r="L23" s="26"/>
      <c r="M23" s="27"/>
      <c r="P23" s="28"/>
      <c r="Q23" s="29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</row>
    <row r="24" spans="1:51" ht="15.75" x14ac:dyDescent="0.25">
      <c r="A24" s="11" t="s">
        <v>218</v>
      </c>
      <c r="B24" s="11" t="s">
        <v>957</v>
      </c>
      <c r="E24" s="14">
        <v>2</v>
      </c>
      <c r="F24" s="3" t="s">
        <v>164</v>
      </c>
      <c r="G24" s="4">
        <v>22</v>
      </c>
      <c r="H24" s="5">
        <v>4</v>
      </c>
      <c r="I24" s="6" t="s">
        <v>152</v>
      </c>
      <c r="J24" s="7">
        <v>20</v>
      </c>
      <c r="K24" s="8">
        <v>4</v>
      </c>
      <c r="L24" s="9" t="s">
        <v>164</v>
      </c>
      <c r="M24" s="10">
        <v>22</v>
      </c>
      <c r="O24" s="11" t="str">
        <f t="shared" si="0"/>
        <v/>
      </c>
      <c r="P24" s="13">
        <f t="shared" si="1"/>
        <v>64</v>
      </c>
      <c r="Q24" s="24">
        <f t="shared" si="2"/>
        <v>2</v>
      </c>
      <c r="S24" s="11">
        <f>SUM(E24,H24,K24)</f>
        <v>10</v>
      </c>
      <c r="W24" s="11">
        <f>SUM(P24,P26,P25,P27,-Z24)</f>
        <v>194</v>
      </c>
      <c r="Z24" s="11">
        <f>MIN(P24:P27)</f>
        <v>58</v>
      </c>
    </row>
    <row r="25" spans="1:51" ht="15.75" x14ac:dyDescent="0.25">
      <c r="A25" s="11" t="s">
        <v>219</v>
      </c>
      <c r="B25" s="11" t="s">
        <v>958</v>
      </c>
      <c r="E25" s="14">
        <v>4</v>
      </c>
      <c r="F25" s="3" t="s">
        <v>164</v>
      </c>
      <c r="G25" s="4">
        <v>21</v>
      </c>
      <c r="H25" s="5">
        <v>4</v>
      </c>
      <c r="I25" s="6" t="s">
        <v>164</v>
      </c>
      <c r="J25" s="7">
        <v>23</v>
      </c>
      <c r="K25" s="8">
        <v>4</v>
      </c>
      <c r="L25" s="9" t="s">
        <v>164</v>
      </c>
      <c r="M25" s="10">
        <v>20</v>
      </c>
      <c r="O25" s="11" t="str">
        <f t="shared" si="0"/>
        <v/>
      </c>
      <c r="P25" s="13">
        <f t="shared" si="1"/>
        <v>64</v>
      </c>
      <c r="Q25" s="24">
        <f t="shared" si="2"/>
        <v>3</v>
      </c>
      <c r="S25" s="11">
        <f>SUM(E25,H25,K25)</f>
        <v>12</v>
      </c>
    </row>
    <row r="26" spans="1:51" ht="15.75" x14ac:dyDescent="0.25">
      <c r="A26" s="11" t="s">
        <v>220</v>
      </c>
      <c r="B26" s="11" t="s">
        <v>959</v>
      </c>
      <c r="E26" s="14">
        <v>3</v>
      </c>
      <c r="F26" s="3" t="s">
        <v>164</v>
      </c>
      <c r="G26" s="4">
        <v>22</v>
      </c>
      <c r="H26" s="5">
        <v>4</v>
      </c>
      <c r="I26" s="6" t="s">
        <v>152</v>
      </c>
      <c r="J26" s="7">
        <v>17</v>
      </c>
      <c r="K26" s="8">
        <v>4</v>
      </c>
      <c r="L26" s="9" t="s">
        <v>152</v>
      </c>
      <c r="M26" s="10">
        <v>19</v>
      </c>
      <c r="O26" s="11" t="str">
        <f t="shared" si="0"/>
        <v/>
      </c>
      <c r="P26" s="13">
        <f t="shared" si="1"/>
        <v>58</v>
      </c>
      <c r="Q26" s="24">
        <f t="shared" si="2"/>
        <v>1</v>
      </c>
      <c r="S26" s="11">
        <f>SUM(E26,H26,K26)</f>
        <v>11</v>
      </c>
    </row>
    <row r="27" spans="1:51" ht="15.75" x14ac:dyDescent="0.25">
      <c r="A27" s="11" t="s">
        <v>221</v>
      </c>
      <c r="B27" s="11" t="s">
        <v>960</v>
      </c>
      <c r="E27" s="14">
        <v>2</v>
      </c>
      <c r="F27" s="3" t="s">
        <v>164</v>
      </c>
      <c r="G27" s="4">
        <v>23</v>
      </c>
      <c r="H27" s="5">
        <v>4</v>
      </c>
      <c r="I27" s="6" t="s">
        <v>164</v>
      </c>
      <c r="J27" s="7">
        <v>20</v>
      </c>
      <c r="K27" s="8">
        <v>3</v>
      </c>
      <c r="L27" s="9" t="s">
        <v>164</v>
      </c>
      <c r="M27" s="10">
        <v>23</v>
      </c>
      <c r="O27" s="11" t="str">
        <f t="shared" si="0"/>
        <v/>
      </c>
      <c r="P27" s="13">
        <f t="shared" si="1"/>
        <v>66</v>
      </c>
      <c r="Q27" s="24">
        <f t="shared" si="2"/>
        <v>3</v>
      </c>
      <c r="S27" s="11">
        <f>SUM(E27,H27,K27)</f>
        <v>9</v>
      </c>
    </row>
    <row r="28" spans="1:51" s="25" customFormat="1" ht="15.75" x14ac:dyDescent="0.25">
      <c r="F28" s="26"/>
      <c r="G28" s="27"/>
      <c r="I28" s="26"/>
      <c r="J28" s="27"/>
      <c r="L28" s="26"/>
      <c r="M28" s="27"/>
      <c r="P28" s="28"/>
      <c r="Q28" s="29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ht="15.75" x14ac:dyDescent="0.25">
      <c r="A29" s="11" t="s">
        <v>222</v>
      </c>
      <c r="B29" s="11" t="s">
        <v>965</v>
      </c>
      <c r="E29" s="14">
        <v>3</v>
      </c>
      <c r="F29" s="3" t="s">
        <v>164</v>
      </c>
      <c r="G29" s="4">
        <v>22</v>
      </c>
      <c r="H29" s="5">
        <v>4</v>
      </c>
      <c r="I29" s="6" t="s">
        <v>164</v>
      </c>
      <c r="J29" s="7">
        <v>22</v>
      </c>
      <c r="K29" s="8">
        <v>1</v>
      </c>
      <c r="L29" s="9" t="s">
        <v>164</v>
      </c>
      <c r="M29" s="10">
        <v>24</v>
      </c>
      <c r="O29" s="11" t="str">
        <f t="shared" si="0"/>
        <v/>
      </c>
      <c r="P29" s="13">
        <f t="shared" si="1"/>
        <v>68</v>
      </c>
      <c r="Q29" s="24">
        <f t="shared" si="2"/>
        <v>3</v>
      </c>
      <c r="S29" s="11">
        <f>SUM(E29,H29,K29)</f>
        <v>8</v>
      </c>
      <c r="W29" s="11">
        <f>SUM(P29,P31,P30,P32,-Z29)</f>
        <v>196</v>
      </c>
      <c r="Z29" s="11">
        <f>MIN(P29:P32)</f>
        <v>57</v>
      </c>
    </row>
    <row r="30" spans="1:51" ht="15.75" x14ac:dyDescent="0.25">
      <c r="A30" s="11" t="s">
        <v>223</v>
      </c>
      <c r="B30" s="11" t="s">
        <v>966</v>
      </c>
      <c r="E30" s="14">
        <v>4</v>
      </c>
      <c r="F30" s="3" t="s">
        <v>152</v>
      </c>
      <c r="G30" s="4">
        <v>19</v>
      </c>
      <c r="H30" s="5">
        <v>4</v>
      </c>
      <c r="I30" s="6" t="s">
        <v>164</v>
      </c>
      <c r="J30" s="7">
        <v>23</v>
      </c>
      <c r="K30" s="8">
        <v>2</v>
      </c>
      <c r="L30" s="9" t="s">
        <v>152</v>
      </c>
      <c r="M30" s="10">
        <v>15</v>
      </c>
      <c r="O30" s="11" t="str">
        <f t="shared" si="0"/>
        <v/>
      </c>
      <c r="P30" s="13">
        <f t="shared" si="1"/>
        <v>57</v>
      </c>
      <c r="Q30" s="24">
        <f t="shared" si="2"/>
        <v>1</v>
      </c>
      <c r="S30" s="11">
        <f>SUM(E30,H30,K30)</f>
        <v>10</v>
      </c>
    </row>
    <row r="31" spans="1:51" ht="15.75" x14ac:dyDescent="0.25">
      <c r="A31" s="11" t="s">
        <v>224</v>
      </c>
      <c r="B31" s="11" t="s">
        <v>967</v>
      </c>
      <c r="E31" s="14">
        <v>4</v>
      </c>
      <c r="F31" s="3" t="s">
        <v>164</v>
      </c>
      <c r="G31" s="4">
        <v>22</v>
      </c>
      <c r="H31" s="5">
        <v>2</v>
      </c>
      <c r="I31" s="6" t="s">
        <v>164</v>
      </c>
      <c r="J31" s="7">
        <v>25</v>
      </c>
      <c r="K31" s="8">
        <v>4</v>
      </c>
      <c r="L31" s="9" t="s">
        <v>164</v>
      </c>
      <c r="M31" s="10">
        <v>22</v>
      </c>
      <c r="O31" s="11" t="str">
        <f t="shared" si="0"/>
        <v/>
      </c>
      <c r="P31" s="13">
        <f t="shared" si="1"/>
        <v>69</v>
      </c>
      <c r="Q31" s="24">
        <f t="shared" si="2"/>
        <v>3</v>
      </c>
      <c r="S31" s="11">
        <f>SUM(E31,H31,K31)</f>
        <v>10</v>
      </c>
    </row>
    <row r="32" spans="1:51" ht="15.75" x14ac:dyDescent="0.25">
      <c r="A32" s="11" t="s">
        <v>225</v>
      </c>
      <c r="B32" s="11" t="s">
        <v>968</v>
      </c>
      <c r="E32" s="14">
        <v>4</v>
      </c>
      <c r="F32" s="3" t="s">
        <v>164</v>
      </c>
      <c r="G32" s="4">
        <v>20</v>
      </c>
      <c r="H32" s="5">
        <v>4</v>
      </c>
      <c r="I32" s="6" t="s">
        <v>164</v>
      </c>
      <c r="J32" s="7">
        <v>20</v>
      </c>
      <c r="K32" s="8">
        <v>4</v>
      </c>
      <c r="L32" s="9" t="s">
        <v>152</v>
      </c>
      <c r="M32" s="10">
        <v>19</v>
      </c>
      <c r="O32" s="11" t="str">
        <f t="shared" si="0"/>
        <v/>
      </c>
      <c r="P32" s="13">
        <f t="shared" si="1"/>
        <v>59</v>
      </c>
      <c r="Q32" s="24">
        <f t="shared" si="2"/>
        <v>2</v>
      </c>
      <c r="S32" s="11">
        <f>SUM(E32,H32,K32)</f>
        <v>12</v>
      </c>
    </row>
    <row r="33" spans="1:51" s="25" customFormat="1" ht="15.75" x14ac:dyDescent="0.25">
      <c r="F33" s="26"/>
      <c r="G33" s="27"/>
      <c r="I33" s="26"/>
      <c r="J33" s="27"/>
      <c r="L33" s="26"/>
      <c r="M33" s="27"/>
      <c r="P33" s="28"/>
      <c r="Q33" s="29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</row>
    <row r="34" spans="1:51" ht="15.75" x14ac:dyDescent="0.25">
      <c r="A34" s="11" t="s">
        <v>226</v>
      </c>
      <c r="B34" s="11" t="s">
        <v>1001</v>
      </c>
      <c r="G34" s="4">
        <v>0</v>
      </c>
      <c r="O34" s="11" t="str">
        <f t="shared" si="0"/>
        <v/>
      </c>
      <c r="P34" s="13">
        <f t="shared" si="1"/>
        <v>0</v>
      </c>
      <c r="Q34" s="24">
        <f t="shared" si="2"/>
        <v>0</v>
      </c>
      <c r="S34" s="11">
        <f>SUM(E34,H34,K34)</f>
        <v>0</v>
      </c>
      <c r="W34" s="11">
        <f>SUM(P34,P36,P35,P37,-Z34)</f>
        <v>67</v>
      </c>
      <c r="Z34" s="11">
        <f>MIN(P34:P37)</f>
        <v>0</v>
      </c>
    </row>
    <row r="35" spans="1:51" ht="15.75" x14ac:dyDescent="0.25">
      <c r="A35" s="11" t="s">
        <v>227</v>
      </c>
      <c r="B35" s="11" t="s">
        <v>1002</v>
      </c>
      <c r="E35" s="14">
        <v>1</v>
      </c>
      <c r="F35" s="3" t="s">
        <v>164</v>
      </c>
      <c r="G35" s="4">
        <v>24</v>
      </c>
      <c r="H35" s="5">
        <v>3</v>
      </c>
      <c r="I35" s="6" t="s">
        <v>164</v>
      </c>
      <c r="J35" s="7">
        <v>22</v>
      </c>
      <c r="K35" s="8">
        <v>4</v>
      </c>
      <c r="L35" s="9" t="s">
        <v>164</v>
      </c>
      <c r="M35" s="10">
        <v>21</v>
      </c>
      <c r="O35" s="11" t="str">
        <f t="shared" si="0"/>
        <v/>
      </c>
      <c r="P35" s="13">
        <f t="shared" si="1"/>
        <v>67</v>
      </c>
      <c r="Q35" s="24">
        <f t="shared" si="2"/>
        <v>3</v>
      </c>
      <c r="S35" s="11">
        <f>SUM(E35,H35,K35)</f>
        <v>8</v>
      </c>
    </row>
    <row r="36" spans="1:51" ht="15.75" x14ac:dyDescent="0.25">
      <c r="A36" s="11" t="s">
        <v>228</v>
      </c>
      <c r="O36" s="11" t="str">
        <f t="shared" si="0"/>
        <v/>
      </c>
      <c r="P36" s="13">
        <f t="shared" si="1"/>
        <v>0</v>
      </c>
      <c r="Q36" s="24">
        <f t="shared" si="2"/>
        <v>0</v>
      </c>
      <c r="S36" s="11">
        <f>SUM(E36,H36,K36)</f>
        <v>0</v>
      </c>
    </row>
    <row r="37" spans="1:51" ht="15.75" x14ac:dyDescent="0.25">
      <c r="A37" s="11" t="s">
        <v>229</v>
      </c>
      <c r="O37" s="11" t="str">
        <f t="shared" si="0"/>
        <v/>
      </c>
      <c r="P37" s="13">
        <f t="shared" si="1"/>
        <v>0</v>
      </c>
      <c r="Q37" s="24">
        <f t="shared" si="2"/>
        <v>0</v>
      </c>
      <c r="S37" s="11">
        <f>SUM(E37,H37,K37)</f>
        <v>0</v>
      </c>
    </row>
    <row r="38" spans="1:51" s="25" customFormat="1" ht="15.75" x14ac:dyDescent="0.25">
      <c r="F38" s="26"/>
      <c r="G38" s="27"/>
      <c r="I38" s="26"/>
      <c r="J38" s="27"/>
      <c r="L38" s="26"/>
      <c r="M38" s="27"/>
      <c r="P38" s="28"/>
      <c r="Q38" s="29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</row>
    <row r="39" spans="1:51" ht="15.75" x14ac:dyDescent="0.25">
      <c r="A39" s="11" t="s">
        <v>230</v>
      </c>
      <c r="B39" s="11" t="s">
        <v>1006</v>
      </c>
      <c r="D39" s="11" t="s">
        <v>1014</v>
      </c>
      <c r="E39" s="14">
        <v>4</v>
      </c>
      <c r="F39" s="3" t="s">
        <v>152</v>
      </c>
      <c r="G39" s="4">
        <v>20</v>
      </c>
      <c r="H39" s="5">
        <v>3</v>
      </c>
      <c r="I39" s="6" t="s">
        <v>164</v>
      </c>
      <c r="J39" s="7">
        <v>24</v>
      </c>
      <c r="K39" s="8">
        <v>1</v>
      </c>
      <c r="L39" s="9" t="s">
        <v>164</v>
      </c>
      <c r="M39" s="10">
        <v>24</v>
      </c>
      <c r="O39" s="11" t="str">
        <f t="shared" si="0"/>
        <v/>
      </c>
      <c r="P39" s="13">
        <f t="shared" si="1"/>
        <v>68</v>
      </c>
      <c r="Q39" s="24">
        <f t="shared" si="2"/>
        <v>2</v>
      </c>
      <c r="S39" s="11">
        <f>SUM(E39,H39,K39)</f>
        <v>8</v>
      </c>
      <c r="W39" s="11">
        <f>SUM(P39,P41,P40,P42,-Z39)</f>
        <v>68</v>
      </c>
      <c r="Z39" s="11">
        <f>MIN(P39:P42)</f>
        <v>0</v>
      </c>
    </row>
    <row r="40" spans="1:51" ht="15.75" x14ac:dyDescent="0.25">
      <c r="A40" s="11" t="s">
        <v>231</v>
      </c>
      <c r="O40" s="11" t="str">
        <f t="shared" si="0"/>
        <v/>
      </c>
      <c r="P40" s="13">
        <f t="shared" si="1"/>
        <v>0</v>
      </c>
      <c r="Q40" s="24">
        <f t="shared" si="2"/>
        <v>0</v>
      </c>
      <c r="S40" s="11">
        <f>SUM(E40,H40,K40)</f>
        <v>0</v>
      </c>
    </row>
    <row r="41" spans="1:51" ht="15.75" x14ac:dyDescent="0.25">
      <c r="A41" s="11" t="s">
        <v>232</v>
      </c>
      <c r="O41" s="11" t="str">
        <f t="shared" si="0"/>
        <v/>
      </c>
      <c r="P41" s="13">
        <f t="shared" si="1"/>
        <v>0</v>
      </c>
      <c r="Q41" s="24">
        <f t="shared" si="2"/>
        <v>0</v>
      </c>
      <c r="S41" s="11">
        <f>SUM(E41,H41,K41)</f>
        <v>0</v>
      </c>
    </row>
    <row r="42" spans="1:51" ht="15.75" x14ac:dyDescent="0.25">
      <c r="A42" s="11" t="s">
        <v>233</v>
      </c>
      <c r="O42" s="11" t="str">
        <f t="shared" si="0"/>
        <v/>
      </c>
      <c r="P42" s="13">
        <f t="shared" si="1"/>
        <v>0</v>
      </c>
      <c r="Q42" s="24">
        <f t="shared" si="2"/>
        <v>0</v>
      </c>
      <c r="S42" s="11">
        <f>SUM(E42,H42,K42)</f>
        <v>0</v>
      </c>
    </row>
    <row r="43" spans="1:51" s="25" customFormat="1" ht="15.75" x14ac:dyDescent="0.25">
      <c r="F43" s="26"/>
      <c r="G43" s="27"/>
      <c r="I43" s="26"/>
      <c r="J43" s="27"/>
      <c r="L43" s="26"/>
      <c r="M43" s="27"/>
      <c r="P43" s="28"/>
      <c r="Q43" s="29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</row>
    <row r="44" spans="1:51" ht="15.75" x14ac:dyDescent="0.25">
      <c r="A44" s="11" t="s">
        <v>234</v>
      </c>
      <c r="B44" s="11" t="s">
        <v>1032</v>
      </c>
      <c r="D44" s="11" t="s">
        <v>1033</v>
      </c>
      <c r="E44" s="14">
        <v>4</v>
      </c>
      <c r="F44" s="3" t="s">
        <v>164</v>
      </c>
      <c r="G44" s="4">
        <v>20</v>
      </c>
      <c r="H44" s="5">
        <v>4</v>
      </c>
      <c r="I44" s="6" t="s">
        <v>152</v>
      </c>
      <c r="J44" s="7">
        <v>18</v>
      </c>
      <c r="K44" s="8">
        <v>4</v>
      </c>
      <c r="L44" s="9" t="s">
        <v>152</v>
      </c>
      <c r="M44" s="10">
        <v>18</v>
      </c>
      <c r="N44" s="11" t="s">
        <v>180</v>
      </c>
      <c r="O44" s="11">
        <f t="shared" si="0"/>
        <v>-7</v>
      </c>
      <c r="P44" s="13">
        <f t="shared" si="1"/>
        <v>49</v>
      </c>
      <c r="Q44" s="24">
        <f t="shared" si="2"/>
        <v>1</v>
      </c>
      <c r="S44" s="11">
        <f>SUM(E44,H44,K44)</f>
        <v>12</v>
      </c>
      <c r="W44" s="11">
        <f>SUM(P44,P46,P45,P47,-Z44)</f>
        <v>168</v>
      </c>
      <c r="Z44" s="11">
        <f>MIN(P44:P47)</f>
        <v>49</v>
      </c>
    </row>
    <row r="45" spans="1:51" ht="15.75" x14ac:dyDescent="0.25">
      <c r="A45" s="11" t="s">
        <v>235</v>
      </c>
      <c r="B45" s="11" t="s">
        <v>1034</v>
      </c>
      <c r="D45" s="11" t="s">
        <v>1035</v>
      </c>
      <c r="E45" s="14">
        <v>4</v>
      </c>
      <c r="F45" s="3" t="s">
        <v>152</v>
      </c>
      <c r="G45" s="4">
        <v>19</v>
      </c>
      <c r="H45" s="5">
        <v>4</v>
      </c>
      <c r="I45" s="6" t="s">
        <v>152</v>
      </c>
      <c r="J45" s="7">
        <v>17</v>
      </c>
      <c r="K45" s="8">
        <v>4</v>
      </c>
      <c r="L45" s="9" t="s">
        <v>164</v>
      </c>
      <c r="M45" s="10">
        <v>21</v>
      </c>
      <c r="O45" s="11" t="str">
        <f t="shared" si="0"/>
        <v/>
      </c>
      <c r="P45" s="13">
        <f t="shared" si="1"/>
        <v>57</v>
      </c>
      <c r="Q45" s="24">
        <f t="shared" si="2"/>
        <v>1</v>
      </c>
      <c r="S45" s="11">
        <f>SUM(E45,H45,K45)</f>
        <v>12</v>
      </c>
    </row>
    <row r="46" spans="1:51" ht="15.75" x14ac:dyDescent="0.25">
      <c r="A46" s="11" t="s">
        <v>236</v>
      </c>
      <c r="B46" s="11" t="s">
        <v>1036</v>
      </c>
      <c r="D46" s="11" t="s">
        <v>1037</v>
      </c>
      <c r="E46" s="14">
        <v>4</v>
      </c>
      <c r="F46" s="3" t="s">
        <v>152</v>
      </c>
      <c r="G46" s="4">
        <v>17</v>
      </c>
      <c r="H46" s="5">
        <v>4</v>
      </c>
      <c r="I46" s="6" t="s">
        <v>164</v>
      </c>
      <c r="J46" s="7">
        <v>20</v>
      </c>
      <c r="K46" s="8">
        <v>4</v>
      </c>
      <c r="L46" s="9" t="s">
        <v>152</v>
      </c>
      <c r="M46" s="10">
        <v>18</v>
      </c>
      <c r="O46" s="11" t="str">
        <f t="shared" si="0"/>
        <v/>
      </c>
      <c r="P46" s="13">
        <f t="shared" si="1"/>
        <v>55</v>
      </c>
      <c r="Q46" s="24">
        <f t="shared" si="2"/>
        <v>1</v>
      </c>
      <c r="S46" s="11">
        <f>SUM(E46,H46,K46)</f>
        <v>12</v>
      </c>
    </row>
    <row r="47" spans="1:51" ht="15.75" x14ac:dyDescent="0.25">
      <c r="A47" s="11" t="s">
        <v>237</v>
      </c>
      <c r="B47" s="11" t="s">
        <v>1038</v>
      </c>
      <c r="D47" s="11" t="s">
        <v>1039</v>
      </c>
      <c r="E47" s="14">
        <v>4</v>
      </c>
      <c r="F47" s="3" t="s">
        <v>152</v>
      </c>
      <c r="G47" s="4">
        <v>19</v>
      </c>
      <c r="H47" s="5">
        <v>4</v>
      </c>
      <c r="I47" s="6" t="s">
        <v>152</v>
      </c>
      <c r="J47" s="7">
        <v>17</v>
      </c>
      <c r="K47" s="8">
        <v>4</v>
      </c>
      <c r="L47" s="9" t="s">
        <v>152</v>
      </c>
      <c r="M47" s="10">
        <v>20</v>
      </c>
      <c r="O47" s="11" t="str">
        <f t="shared" si="0"/>
        <v/>
      </c>
      <c r="P47" s="13">
        <f t="shared" si="1"/>
        <v>56</v>
      </c>
      <c r="Q47" s="24">
        <f t="shared" si="2"/>
        <v>0</v>
      </c>
      <c r="S47" s="11">
        <f>SUM(E47,H47,K47)</f>
        <v>12</v>
      </c>
    </row>
    <row r="48" spans="1:51" s="25" customFormat="1" ht="15.75" x14ac:dyDescent="0.25">
      <c r="F48" s="26"/>
      <c r="G48" s="27"/>
      <c r="I48" s="26"/>
      <c r="J48" s="27"/>
      <c r="L48" s="26"/>
      <c r="M48" s="27"/>
      <c r="P48" s="28"/>
      <c r="Q48" s="29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</row>
    <row r="49" spans="1:51" ht="15.75" x14ac:dyDescent="0.25">
      <c r="A49" s="11" t="s">
        <v>238</v>
      </c>
      <c r="B49" s="11" t="s">
        <v>1075</v>
      </c>
      <c r="D49" s="11" t="s">
        <v>1076</v>
      </c>
      <c r="E49" s="14">
        <v>4</v>
      </c>
      <c r="F49" s="3" t="s">
        <v>152</v>
      </c>
      <c r="G49" s="4">
        <v>18</v>
      </c>
      <c r="H49" s="5">
        <v>1</v>
      </c>
      <c r="I49" s="6" t="s">
        <v>164</v>
      </c>
      <c r="J49" s="7">
        <v>25</v>
      </c>
      <c r="K49" s="8">
        <v>4</v>
      </c>
      <c r="L49" s="9" t="s">
        <v>152</v>
      </c>
      <c r="M49" s="10">
        <v>20</v>
      </c>
      <c r="O49" s="11" t="str">
        <f t="shared" si="0"/>
        <v/>
      </c>
      <c r="P49" s="13">
        <f t="shared" si="1"/>
        <v>63</v>
      </c>
      <c r="Q49" s="24">
        <f t="shared" si="2"/>
        <v>1</v>
      </c>
      <c r="S49" s="11">
        <f>SUM(E49,H49,K49)</f>
        <v>9</v>
      </c>
      <c r="W49" s="11">
        <f>SUM(P49,P51,P50,P52,-Z49)</f>
        <v>178</v>
      </c>
      <c r="Z49" s="11">
        <f>MIN(P49:P52)</f>
        <v>25</v>
      </c>
    </row>
    <row r="50" spans="1:51" ht="15.75" x14ac:dyDescent="0.25">
      <c r="A50" s="11" t="s">
        <v>239</v>
      </c>
      <c r="B50" s="11" t="s">
        <v>1077</v>
      </c>
      <c r="D50" s="11" t="s">
        <v>1078</v>
      </c>
      <c r="E50" s="14">
        <v>4</v>
      </c>
      <c r="F50" s="3" t="s">
        <v>152</v>
      </c>
      <c r="G50" s="4">
        <v>18</v>
      </c>
      <c r="H50" s="5">
        <v>4</v>
      </c>
      <c r="I50" s="6" t="s">
        <v>152</v>
      </c>
      <c r="J50" s="7">
        <v>20</v>
      </c>
      <c r="K50" s="8">
        <v>4</v>
      </c>
      <c r="L50" s="9" t="s">
        <v>153</v>
      </c>
      <c r="M50" s="10">
        <v>8</v>
      </c>
      <c r="N50" s="11" t="s">
        <v>179</v>
      </c>
      <c r="O50" s="11">
        <f t="shared" si="0"/>
        <v>-21</v>
      </c>
      <c r="P50" s="13">
        <f t="shared" si="1"/>
        <v>25</v>
      </c>
      <c r="Q50" s="24">
        <f t="shared" si="2"/>
        <v>0</v>
      </c>
      <c r="S50" s="11">
        <f>SUM(E50,H50,K50)</f>
        <v>12</v>
      </c>
    </row>
    <row r="51" spans="1:51" ht="15.75" x14ac:dyDescent="0.25">
      <c r="A51" s="11" t="s">
        <v>240</v>
      </c>
      <c r="B51" s="11" t="s">
        <v>1079</v>
      </c>
      <c r="D51" s="11" t="s">
        <v>1080</v>
      </c>
      <c r="E51" s="14">
        <v>4</v>
      </c>
      <c r="F51" s="3" t="s">
        <v>152</v>
      </c>
      <c r="G51" s="4">
        <v>17</v>
      </c>
      <c r="H51" s="5">
        <v>4</v>
      </c>
      <c r="I51" s="6" t="s">
        <v>152</v>
      </c>
      <c r="J51" s="7">
        <v>20</v>
      </c>
      <c r="K51" s="8">
        <v>3</v>
      </c>
      <c r="L51" s="9" t="s">
        <v>164</v>
      </c>
      <c r="M51" s="10">
        <v>20</v>
      </c>
      <c r="O51" s="11" t="str">
        <f t="shared" si="0"/>
        <v/>
      </c>
      <c r="P51" s="13">
        <f t="shared" si="1"/>
        <v>57</v>
      </c>
      <c r="Q51" s="24">
        <f t="shared" si="2"/>
        <v>1</v>
      </c>
      <c r="S51" s="11">
        <f>SUM(E51,H51,K51)</f>
        <v>11</v>
      </c>
    </row>
    <row r="52" spans="1:51" ht="15.75" x14ac:dyDescent="0.25">
      <c r="A52" s="11" t="s">
        <v>241</v>
      </c>
      <c r="B52" s="11" t="s">
        <v>1081</v>
      </c>
      <c r="D52" s="11" t="s">
        <v>1082</v>
      </c>
      <c r="E52" s="14">
        <v>4</v>
      </c>
      <c r="F52" s="3" t="s">
        <v>152</v>
      </c>
      <c r="G52" s="4">
        <v>16</v>
      </c>
      <c r="H52" s="5">
        <v>4</v>
      </c>
      <c r="I52" s="6" t="s">
        <v>164</v>
      </c>
      <c r="J52" s="7">
        <v>22</v>
      </c>
      <c r="K52" s="8">
        <v>4</v>
      </c>
      <c r="L52" s="9" t="s">
        <v>164</v>
      </c>
      <c r="M52" s="10">
        <v>20</v>
      </c>
      <c r="O52" s="11" t="str">
        <f t="shared" si="0"/>
        <v/>
      </c>
      <c r="P52" s="13">
        <f t="shared" si="1"/>
        <v>58</v>
      </c>
      <c r="Q52" s="24">
        <f t="shared" si="2"/>
        <v>2</v>
      </c>
      <c r="S52" s="11">
        <f>SUM(E52,H52,K52)</f>
        <v>12</v>
      </c>
    </row>
    <row r="53" spans="1:51" s="25" customFormat="1" ht="15.75" x14ac:dyDescent="0.25">
      <c r="F53" s="26"/>
      <c r="G53" s="27"/>
      <c r="I53" s="26"/>
      <c r="J53" s="27"/>
      <c r="L53" s="26"/>
      <c r="M53" s="27"/>
      <c r="P53" s="28"/>
      <c r="Q53" s="29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</row>
    <row r="54" spans="1:51" ht="15.75" x14ac:dyDescent="0.25">
      <c r="A54" s="11" t="s">
        <v>242</v>
      </c>
      <c r="B54" s="11" t="s">
        <v>1143</v>
      </c>
      <c r="D54" s="11" t="s">
        <v>1144</v>
      </c>
      <c r="E54" s="14">
        <v>1</v>
      </c>
      <c r="F54" s="3" t="s">
        <v>164</v>
      </c>
      <c r="G54" s="4">
        <v>23</v>
      </c>
      <c r="H54" s="5">
        <v>3</v>
      </c>
      <c r="I54" s="6" t="s">
        <v>164</v>
      </c>
      <c r="J54" s="7">
        <v>23</v>
      </c>
      <c r="K54" s="8">
        <v>1</v>
      </c>
      <c r="L54" s="9" t="s">
        <v>164</v>
      </c>
      <c r="M54" s="10">
        <v>25</v>
      </c>
      <c r="O54" s="11" t="str">
        <f t="shared" si="0"/>
        <v/>
      </c>
      <c r="P54" s="13">
        <f t="shared" si="1"/>
        <v>71</v>
      </c>
      <c r="Q54" s="24">
        <f t="shared" si="2"/>
        <v>3</v>
      </c>
      <c r="S54" s="11">
        <f>SUM(E54,H54,K54)</f>
        <v>5</v>
      </c>
      <c r="W54" s="11">
        <f>SUM(P54,P56,P55,P57,-Z54)</f>
        <v>209</v>
      </c>
      <c r="Z54" s="11">
        <f>MIN(P54:P57)</f>
        <v>63</v>
      </c>
    </row>
    <row r="55" spans="1:51" ht="15.75" x14ac:dyDescent="0.25">
      <c r="A55" s="11" t="s">
        <v>243</v>
      </c>
      <c r="B55" s="11" t="s">
        <v>1145</v>
      </c>
      <c r="D55" s="11" t="s">
        <v>1148</v>
      </c>
      <c r="E55" s="14">
        <v>1</v>
      </c>
      <c r="F55" s="3" t="s">
        <v>164</v>
      </c>
      <c r="G55" s="4">
        <v>24</v>
      </c>
      <c r="H55" s="5">
        <v>1</v>
      </c>
      <c r="I55" s="6" t="s">
        <v>164</v>
      </c>
      <c r="J55" s="7">
        <v>25</v>
      </c>
      <c r="K55" s="8">
        <v>1</v>
      </c>
      <c r="L55" s="9" t="s">
        <v>164</v>
      </c>
      <c r="M55" s="10">
        <v>24</v>
      </c>
      <c r="O55" s="11" t="str">
        <f t="shared" si="0"/>
        <v/>
      </c>
      <c r="P55" s="13">
        <f t="shared" si="1"/>
        <v>73</v>
      </c>
      <c r="Q55" s="24">
        <f t="shared" si="2"/>
        <v>3</v>
      </c>
      <c r="S55" s="11">
        <f>SUM(E55,H55,K55)</f>
        <v>3</v>
      </c>
    </row>
    <row r="56" spans="1:51" ht="15.75" x14ac:dyDescent="0.25">
      <c r="A56" s="11" t="s">
        <v>244</v>
      </c>
      <c r="B56" s="11" t="s">
        <v>1146</v>
      </c>
      <c r="D56" s="11" t="s">
        <v>1147</v>
      </c>
      <c r="E56" s="14">
        <v>4</v>
      </c>
      <c r="F56" s="3" t="s">
        <v>152</v>
      </c>
      <c r="G56" s="4">
        <v>17</v>
      </c>
      <c r="H56" s="5">
        <v>2</v>
      </c>
      <c r="I56" s="6" t="s">
        <v>164</v>
      </c>
      <c r="J56" s="7">
        <v>24</v>
      </c>
      <c r="K56" s="8">
        <v>3</v>
      </c>
      <c r="L56" s="9" t="s">
        <v>164</v>
      </c>
      <c r="M56" s="10">
        <v>24</v>
      </c>
      <c r="O56" s="11" t="str">
        <f t="shared" si="0"/>
        <v/>
      </c>
      <c r="P56" s="13">
        <f t="shared" si="1"/>
        <v>65</v>
      </c>
      <c r="Q56" s="24">
        <f t="shared" si="2"/>
        <v>2</v>
      </c>
      <c r="S56" s="11">
        <f>SUM(E56,H56,K56)</f>
        <v>9</v>
      </c>
    </row>
    <row r="57" spans="1:51" ht="15.75" x14ac:dyDescent="0.25">
      <c r="A57" s="11" t="s">
        <v>245</v>
      </c>
      <c r="B57" s="11" t="s">
        <v>1149</v>
      </c>
      <c r="D57" s="11" t="s">
        <v>1150</v>
      </c>
      <c r="E57" s="14">
        <v>4</v>
      </c>
      <c r="F57" s="3" t="s">
        <v>164</v>
      </c>
      <c r="G57" s="4">
        <v>21</v>
      </c>
      <c r="H57" s="5">
        <v>3</v>
      </c>
      <c r="I57" s="6" t="s">
        <v>164</v>
      </c>
      <c r="J57" s="7">
        <v>23</v>
      </c>
      <c r="K57" s="8">
        <v>4</v>
      </c>
      <c r="L57" s="9" t="s">
        <v>152</v>
      </c>
      <c r="M57" s="10">
        <v>19</v>
      </c>
      <c r="O57" s="11" t="str">
        <f t="shared" si="0"/>
        <v/>
      </c>
      <c r="P57" s="13">
        <f t="shared" si="1"/>
        <v>63</v>
      </c>
      <c r="Q57" s="24">
        <f t="shared" si="2"/>
        <v>2</v>
      </c>
      <c r="S57" s="11">
        <f>SUM(E57,H57,K57)</f>
        <v>11</v>
      </c>
    </row>
    <row r="58" spans="1:51" s="25" customFormat="1" ht="15.75" x14ac:dyDescent="0.25">
      <c r="F58" s="26"/>
      <c r="G58" s="27"/>
      <c r="I58" s="26"/>
      <c r="J58" s="27"/>
      <c r="L58" s="26"/>
      <c r="M58" s="27"/>
      <c r="P58" s="28"/>
      <c r="Q58" s="29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</row>
    <row r="59" spans="1:51" ht="15.75" x14ac:dyDescent="0.25">
      <c r="A59" s="11" t="s">
        <v>246</v>
      </c>
      <c r="B59" s="11" t="s">
        <v>1151</v>
      </c>
      <c r="D59" s="11" t="s">
        <v>1152</v>
      </c>
      <c r="E59" s="14">
        <v>3</v>
      </c>
      <c r="F59" s="3" t="s">
        <v>164</v>
      </c>
      <c r="G59" s="4">
        <v>22</v>
      </c>
      <c r="H59" s="5">
        <v>3</v>
      </c>
      <c r="I59" s="6" t="s">
        <v>164</v>
      </c>
      <c r="J59" s="7">
        <v>25</v>
      </c>
      <c r="K59" s="8">
        <v>2</v>
      </c>
      <c r="L59" s="9" t="s">
        <v>164</v>
      </c>
      <c r="M59" s="10">
        <v>23</v>
      </c>
      <c r="O59" s="11" t="str">
        <f t="shared" si="0"/>
        <v/>
      </c>
      <c r="P59" s="13">
        <f t="shared" si="1"/>
        <v>70</v>
      </c>
      <c r="Q59" s="24">
        <f t="shared" si="2"/>
        <v>3</v>
      </c>
      <c r="S59" s="11">
        <f>SUM(E59,H59,K59)</f>
        <v>8</v>
      </c>
      <c r="W59" s="11">
        <f>SUM(P59,P61,P60,P62,-Z59)</f>
        <v>70</v>
      </c>
      <c r="Z59" s="11">
        <f>MIN(P59:P62)</f>
        <v>0</v>
      </c>
    </row>
    <row r="60" spans="1:51" ht="15.75" x14ac:dyDescent="0.25">
      <c r="A60" s="11" t="s">
        <v>247</v>
      </c>
      <c r="O60" s="11" t="str">
        <f t="shared" si="0"/>
        <v/>
      </c>
      <c r="P60" s="13">
        <f t="shared" si="1"/>
        <v>0</v>
      </c>
      <c r="Q60" s="24">
        <f t="shared" si="2"/>
        <v>0</v>
      </c>
      <c r="S60" s="11">
        <f>SUM(E60,H60,K60)</f>
        <v>0</v>
      </c>
    </row>
    <row r="61" spans="1:51" ht="15.75" x14ac:dyDescent="0.25">
      <c r="A61" s="11" t="s">
        <v>248</v>
      </c>
      <c r="O61" s="11" t="str">
        <f t="shared" si="0"/>
        <v/>
      </c>
      <c r="P61" s="13">
        <f t="shared" si="1"/>
        <v>0</v>
      </c>
      <c r="Q61" s="24">
        <f t="shared" si="2"/>
        <v>0</v>
      </c>
      <c r="S61" s="11">
        <f>SUM(E61,H61,K61)</f>
        <v>0</v>
      </c>
    </row>
    <row r="62" spans="1:51" ht="15.75" x14ac:dyDescent="0.25">
      <c r="A62" s="11" t="s">
        <v>249</v>
      </c>
      <c r="O62" s="11" t="str">
        <f t="shared" si="0"/>
        <v/>
      </c>
      <c r="P62" s="13">
        <f t="shared" si="1"/>
        <v>0</v>
      </c>
      <c r="Q62" s="24">
        <f t="shared" si="2"/>
        <v>0</v>
      </c>
      <c r="S62" s="11">
        <f>SUM(E62,H62,K62)</f>
        <v>0</v>
      </c>
    </row>
    <row r="63" spans="1:51" s="43" customFormat="1" ht="15.75" x14ac:dyDescent="0.25">
      <c r="F63" s="44"/>
      <c r="G63" s="45"/>
      <c r="I63" s="44"/>
      <c r="J63" s="45"/>
      <c r="L63" s="44"/>
      <c r="M63" s="45"/>
      <c r="P63" s="46"/>
      <c r="Q63" s="47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</row>
    <row r="64" spans="1:51" s="30" customFormat="1" ht="15.75" x14ac:dyDescent="0.25">
      <c r="A64" s="30" t="s">
        <v>250</v>
      </c>
      <c r="B64" s="30" t="s">
        <v>1153</v>
      </c>
      <c r="D64" s="30" t="s">
        <v>1154</v>
      </c>
      <c r="E64" s="31">
        <v>2</v>
      </c>
      <c r="F64" s="32" t="s">
        <v>164</v>
      </c>
      <c r="G64" s="33">
        <v>22</v>
      </c>
      <c r="H64" s="34">
        <v>3</v>
      </c>
      <c r="I64" s="35" t="s">
        <v>164</v>
      </c>
      <c r="J64" s="36">
        <v>20</v>
      </c>
      <c r="K64" s="37">
        <v>4</v>
      </c>
      <c r="L64" s="38" t="s">
        <v>164</v>
      </c>
      <c r="M64" s="39">
        <v>22</v>
      </c>
      <c r="N64" s="30" t="s">
        <v>181</v>
      </c>
      <c r="O64" s="30">
        <f t="shared" si="0"/>
        <v>-14</v>
      </c>
      <c r="P64" s="40">
        <f t="shared" si="1"/>
        <v>50</v>
      </c>
      <c r="Q64" s="41">
        <f t="shared" si="2"/>
        <v>3</v>
      </c>
      <c r="S64" s="30">
        <f>SUM(E64,H64,K64)</f>
        <v>9</v>
      </c>
      <c r="W64" s="30">
        <f>SUM(P64,P66,P65,P67,-Z64)</f>
        <v>179</v>
      </c>
      <c r="Z64" s="30">
        <f>MIN(P64:P67)</f>
        <v>50</v>
      </c>
    </row>
    <row r="65" spans="1:51" ht="15.75" x14ac:dyDescent="0.25">
      <c r="A65" s="11" t="s">
        <v>251</v>
      </c>
      <c r="B65" s="11" t="s">
        <v>1155</v>
      </c>
      <c r="D65" s="11" t="s">
        <v>1156</v>
      </c>
      <c r="E65" s="14">
        <v>4</v>
      </c>
      <c r="F65" s="3" t="s">
        <v>152</v>
      </c>
      <c r="G65" s="4">
        <v>16</v>
      </c>
      <c r="H65" s="5">
        <v>1</v>
      </c>
      <c r="I65" s="6" t="s">
        <v>164</v>
      </c>
      <c r="J65" s="7">
        <v>25</v>
      </c>
      <c r="K65" s="8">
        <v>4</v>
      </c>
      <c r="L65" s="9" t="s">
        <v>164</v>
      </c>
      <c r="M65" s="10">
        <v>22</v>
      </c>
      <c r="O65" s="11" t="str">
        <f t="shared" si="0"/>
        <v/>
      </c>
      <c r="P65" s="13">
        <f t="shared" si="1"/>
        <v>63</v>
      </c>
      <c r="Q65" s="24">
        <f t="shared" si="2"/>
        <v>2</v>
      </c>
      <c r="S65" s="11">
        <f>SUM(E65,H65,K65)</f>
        <v>9</v>
      </c>
    </row>
    <row r="66" spans="1:51" ht="15.75" x14ac:dyDescent="0.25">
      <c r="A66" s="11" t="s">
        <v>252</v>
      </c>
      <c r="B66" s="11" t="s">
        <v>1157</v>
      </c>
      <c r="D66" s="11" t="s">
        <v>1158</v>
      </c>
      <c r="E66" s="14">
        <v>4</v>
      </c>
      <c r="F66" s="3" t="s">
        <v>152</v>
      </c>
      <c r="G66" s="4">
        <v>18</v>
      </c>
      <c r="H66" s="5">
        <v>1</v>
      </c>
      <c r="I66" s="6" t="s">
        <v>164</v>
      </c>
      <c r="J66" s="7">
        <v>25</v>
      </c>
      <c r="K66" s="8">
        <v>2</v>
      </c>
      <c r="L66" s="9" t="s">
        <v>164</v>
      </c>
      <c r="M66" s="10">
        <v>20</v>
      </c>
      <c r="O66" s="11" t="str">
        <f t="shared" si="0"/>
        <v/>
      </c>
      <c r="P66" s="13">
        <f t="shared" si="1"/>
        <v>63</v>
      </c>
      <c r="Q66" s="24">
        <f t="shared" si="2"/>
        <v>2</v>
      </c>
      <c r="S66" s="11">
        <f>SUM(E66,H66,K66)</f>
        <v>7</v>
      </c>
    </row>
    <row r="67" spans="1:51" ht="15.75" x14ac:dyDescent="0.25">
      <c r="A67" s="11" t="s">
        <v>253</v>
      </c>
      <c r="B67" s="11" t="s">
        <v>1159</v>
      </c>
      <c r="D67" s="11" t="s">
        <v>1160</v>
      </c>
      <c r="E67" s="14">
        <v>4</v>
      </c>
      <c r="F67" s="3" t="s">
        <v>164</v>
      </c>
      <c r="G67" s="4">
        <v>20</v>
      </c>
      <c r="H67" s="5">
        <v>4</v>
      </c>
      <c r="I67" s="6" t="s">
        <v>164</v>
      </c>
      <c r="J67" s="7">
        <v>20</v>
      </c>
      <c r="K67" s="8">
        <v>3</v>
      </c>
      <c r="L67" s="9" t="s">
        <v>154</v>
      </c>
      <c r="M67" s="10">
        <v>13</v>
      </c>
      <c r="O67" s="11" t="str">
        <f t="shared" si="0"/>
        <v/>
      </c>
      <c r="P67" s="13">
        <f t="shared" si="1"/>
        <v>53</v>
      </c>
      <c r="Q67" s="24">
        <f t="shared" si="2"/>
        <v>2</v>
      </c>
      <c r="S67" s="11">
        <f>SUM(E67,H67,K67)</f>
        <v>11</v>
      </c>
    </row>
    <row r="68" spans="1:51" s="43" customFormat="1" ht="15.75" x14ac:dyDescent="0.25">
      <c r="F68" s="44"/>
      <c r="G68" s="45"/>
      <c r="I68" s="44"/>
      <c r="J68" s="45"/>
      <c r="L68" s="44"/>
      <c r="M68" s="45"/>
      <c r="P68" s="46"/>
      <c r="Q68" s="47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</row>
    <row r="69" spans="1:51" s="30" customFormat="1" ht="15.75" x14ac:dyDescent="0.25">
      <c r="A69" s="30" t="s">
        <v>254</v>
      </c>
      <c r="B69" s="30" t="s">
        <v>1161</v>
      </c>
      <c r="E69" s="31"/>
      <c r="F69" s="32"/>
      <c r="G69" s="33">
        <v>0</v>
      </c>
      <c r="H69" s="34"/>
      <c r="I69" s="35"/>
      <c r="J69" s="36">
        <v>0</v>
      </c>
      <c r="K69" s="37"/>
      <c r="L69" s="38"/>
      <c r="M69" s="39">
        <v>0</v>
      </c>
      <c r="O69" s="30" t="str">
        <f t="shared" ref="O69:O132" si="3">IF(N69="1violation",-7*1,IF(N69="2violations",-7*2,IF(N69="3violations",-7*3,IF(N69="",""))))</f>
        <v/>
      </c>
      <c r="P69" s="40">
        <f t="shared" ref="P69:P132" si="4">SUM(G69,J69,M69,O69)</f>
        <v>0</v>
      </c>
      <c r="Q69" s="41">
        <f t="shared" ref="Q69:Q132" si="5">IF(F69="S",1*1)+IF(I69="S",1*1)+IF(L69="S",1*1)</f>
        <v>0</v>
      </c>
      <c r="S69" s="30">
        <f>SUM(E69,H69,K69)</f>
        <v>0</v>
      </c>
      <c r="W69" s="30">
        <f>SUM(P69,P71,P70,P72,-Z69)</f>
        <v>192</v>
      </c>
      <c r="Z69" s="30">
        <f>MIN(P69:P72)</f>
        <v>0</v>
      </c>
    </row>
    <row r="70" spans="1:51" ht="15.75" x14ac:dyDescent="0.25">
      <c r="A70" s="11" t="s">
        <v>255</v>
      </c>
      <c r="B70" s="11" t="s">
        <v>1162</v>
      </c>
      <c r="E70" s="14">
        <v>2</v>
      </c>
      <c r="F70" s="3" t="s">
        <v>164</v>
      </c>
      <c r="G70" s="4">
        <v>24</v>
      </c>
      <c r="H70" s="5">
        <v>4</v>
      </c>
      <c r="I70" s="6" t="s">
        <v>164</v>
      </c>
      <c r="J70" s="7">
        <v>23</v>
      </c>
      <c r="K70" s="8">
        <v>4</v>
      </c>
      <c r="L70" s="9" t="s">
        <v>152</v>
      </c>
      <c r="M70" s="10">
        <v>17</v>
      </c>
      <c r="O70" s="11" t="str">
        <f t="shared" si="3"/>
        <v/>
      </c>
      <c r="P70" s="13">
        <f t="shared" si="4"/>
        <v>64</v>
      </c>
      <c r="Q70" s="24">
        <f t="shared" si="5"/>
        <v>2</v>
      </c>
      <c r="S70" s="11">
        <f>SUM(E70,H70,K70)</f>
        <v>10</v>
      </c>
    </row>
    <row r="71" spans="1:51" ht="15.75" x14ac:dyDescent="0.25">
      <c r="A71" s="11" t="s">
        <v>256</v>
      </c>
      <c r="B71" s="11" t="s">
        <v>1163</v>
      </c>
      <c r="E71" s="14">
        <v>4</v>
      </c>
      <c r="F71" s="3" t="s">
        <v>164</v>
      </c>
      <c r="G71" s="4">
        <v>20</v>
      </c>
      <c r="H71" s="5">
        <v>2</v>
      </c>
      <c r="I71" s="6" t="s">
        <v>164</v>
      </c>
      <c r="J71" s="7">
        <v>23</v>
      </c>
      <c r="K71" s="8">
        <v>4</v>
      </c>
      <c r="L71" s="9" t="s">
        <v>164</v>
      </c>
      <c r="M71" s="10">
        <v>24</v>
      </c>
      <c r="O71" s="11" t="str">
        <f t="shared" si="3"/>
        <v/>
      </c>
      <c r="P71" s="13">
        <f t="shared" si="4"/>
        <v>67</v>
      </c>
      <c r="Q71" s="24">
        <f t="shared" si="5"/>
        <v>3</v>
      </c>
      <c r="S71" s="11">
        <f>SUM(E71,H71,K71)</f>
        <v>10</v>
      </c>
    </row>
    <row r="72" spans="1:51" ht="15.75" x14ac:dyDescent="0.25">
      <c r="A72" s="11" t="s">
        <v>257</v>
      </c>
      <c r="B72" s="11" t="s">
        <v>1164</v>
      </c>
      <c r="E72" s="14">
        <v>4</v>
      </c>
      <c r="F72" s="3" t="s">
        <v>152</v>
      </c>
      <c r="G72" s="4">
        <v>17</v>
      </c>
      <c r="H72" s="5">
        <v>4</v>
      </c>
      <c r="I72" s="6" t="s">
        <v>164</v>
      </c>
      <c r="J72" s="7">
        <v>22</v>
      </c>
      <c r="K72" s="8">
        <v>4</v>
      </c>
      <c r="L72" s="9" t="s">
        <v>164</v>
      </c>
      <c r="M72" s="10">
        <v>22</v>
      </c>
      <c r="O72" s="11" t="str">
        <f t="shared" si="3"/>
        <v/>
      </c>
      <c r="P72" s="13">
        <f t="shared" si="4"/>
        <v>61</v>
      </c>
      <c r="Q72" s="24">
        <f t="shared" si="5"/>
        <v>2</v>
      </c>
      <c r="S72" s="11">
        <f>SUM(E72,H72,K72)</f>
        <v>12</v>
      </c>
    </row>
    <row r="73" spans="1:51" s="43" customFormat="1" ht="15.75" x14ac:dyDescent="0.25">
      <c r="F73" s="44"/>
      <c r="G73" s="45"/>
      <c r="I73" s="44"/>
      <c r="J73" s="45"/>
      <c r="L73" s="44"/>
      <c r="M73" s="45"/>
      <c r="P73" s="46"/>
      <c r="Q73" s="47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</row>
    <row r="74" spans="1:51" s="30" customFormat="1" ht="15.75" x14ac:dyDescent="0.25">
      <c r="A74" s="30" t="s">
        <v>258</v>
      </c>
      <c r="B74" s="30" t="s">
        <v>1305</v>
      </c>
      <c r="D74" s="30" t="s">
        <v>1306</v>
      </c>
      <c r="E74" s="31">
        <v>2</v>
      </c>
      <c r="F74" s="32" t="s">
        <v>164</v>
      </c>
      <c r="G74" s="33">
        <v>22</v>
      </c>
      <c r="H74" s="34">
        <v>4</v>
      </c>
      <c r="I74" s="35" t="s">
        <v>152</v>
      </c>
      <c r="J74" s="36">
        <v>18</v>
      </c>
      <c r="K74" s="37">
        <v>4</v>
      </c>
      <c r="L74" s="38" t="s">
        <v>152</v>
      </c>
      <c r="M74" s="39">
        <v>15</v>
      </c>
      <c r="O74" s="30" t="str">
        <f t="shared" si="3"/>
        <v/>
      </c>
      <c r="P74" s="40">
        <f t="shared" si="4"/>
        <v>55</v>
      </c>
      <c r="Q74" s="41">
        <f t="shared" si="5"/>
        <v>1</v>
      </c>
      <c r="S74" s="30">
        <f>SUM(E74,H74,K74)</f>
        <v>10</v>
      </c>
      <c r="W74" s="30">
        <f>SUM(P74,P76,P75,P77,-Z74)</f>
        <v>183</v>
      </c>
      <c r="Z74" s="30">
        <f>MIN(P74:P77)</f>
        <v>0</v>
      </c>
    </row>
    <row r="75" spans="1:51" ht="15.75" x14ac:dyDescent="0.25">
      <c r="A75" s="11" t="s">
        <v>259</v>
      </c>
      <c r="B75" s="11" t="s">
        <v>1307</v>
      </c>
      <c r="D75" s="11" t="s">
        <v>1308</v>
      </c>
      <c r="E75" s="14">
        <v>4</v>
      </c>
      <c r="F75" s="3" t="s">
        <v>154</v>
      </c>
      <c r="G75" s="4">
        <v>14</v>
      </c>
      <c r="H75" s="5">
        <v>4</v>
      </c>
      <c r="I75" s="6" t="s">
        <v>152</v>
      </c>
      <c r="J75" s="7">
        <v>20</v>
      </c>
      <c r="K75" s="8">
        <v>4</v>
      </c>
      <c r="L75" s="9" t="s">
        <v>164</v>
      </c>
      <c r="M75" s="10">
        <v>23</v>
      </c>
      <c r="O75" s="11" t="str">
        <f t="shared" si="3"/>
        <v/>
      </c>
      <c r="P75" s="13">
        <f t="shared" si="4"/>
        <v>57</v>
      </c>
      <c r="Q75" s="24">
        <f t="shared" si="5"/>
        <v>1</v>
      </c>
      <c r="S75" s="11">
        <f>SUM(E75,H75,K75)</f>
        <v>12</v>
      </c>
    </row>
    <row r="76" spans="1:51" ht="15.75" x14ac:dyDescent="0.25">
      <c r="A76" s="11" t="s">
        <v>260</v>
      </c>
      <c r="B76" s="11" t="s">
        <v>1309</v>
      </c>
      <c r="D76" s="11" t="s">
        <v>1310</v>
      </c>
      <c r="E76" s="14">
        <v>1</v>
      </c>
      <c r="F76" s="3" t="s">
        <v>164</v>
      </c>
      <c r="G76" s="4">
        <v>23</v>
      </c>
      <c r="H76" s="5">
        <v>4</v>
      </c>
      <c r="I76" s="6" t="s">
        <v>164</v>
      </c>
      <c r="J76" s="7">
        <v>24</v>
      </c>
      <c r="K76" s="8">
        <v>3</v>
      </c>
      <c r="L76" s="9" t="s">
        <v>164</v>
      </c>
      <c r="M76" s="10">
        <v>24</v>
      </c>
      <c r="O76" s="11" t="str">
        <f t="shared" si="3"/>
        <v/>
      </c>
      <c r="P76" s="13">
        <f t="shared" si="4"/>
        <v>71</v>
      </c>
      <c r="Q76" s="24">
        <f t="shared" si="5"/>
        <v>3</v>
      </c>
      <c r="S76" s="11">
        <f>SUM(E76,H76,K76)</f>
        <v>8</v>
      </c>
    </row>
    <row r="77" spans="1:51" ht="15.75" x14ac:dyDescent="0.25">
      <c r="A77" s="11" t="s">
        <v>261</v>
      </c>
      <c r="O77" s="11" t="str">
        <f t="shared" si="3"/>
        <v/>
      </c>
      <c r="P77" s="13">
        <f t="shared" si="4"/>
        <v>0</v>
      </c>
      <c r="Q77" s="24">
        <f t="shared" si="5"/>
        <v>0</v>
      </c>
      <c r="S77" s="11">
        <f>SUM(E77,H77,K77)</f>
        <v>0</v>
      </c>
    </row>
    <row r="78" spans="1:51" s="43" customFormat="1" ht="15.75" x14ac:dyDescent="0.25">
      <c r="F78" s="44"/>
      <c r="G78" s="45"/>
      <c r="I78" s="44"/>
      <c r="J78" s="45"/>
      <c r="L78" s="44"/>
      <c r="M78" s="45"/>
      <c r="P78" s="46"/>
      <c r="Q78" s="47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</row>
    <row r="79" spans="1:51" s="30" customFormat="1" ht="15.75" x14ac:dyDescent="0.25">
      <c r="A79" s="30" t="s">
        <v>262</v>
      </c>
      <c r="B79" s="30" t="s">
        <v>1311</v>
      </c>
      <c r="D79" s="30" t="s">
        <v>1312</v>
      </c>
      <c r="E79" s="31">
        <v>1</v>
      </c>
      <c r="F79" s="32" t="s">
        <v>164</v>
      </c>
      <c r="G79" s="33">
        <v>25</v>
      </c>
      <c r="H79" s="34">
        <v>2</v>
      </c>
      <c r="I79" s="35" t="s">
        <v>164</v>
      </c>
      <c r="J79" s="36">
        <v>25</v>
      </c>
      <c r="K79" s="37">
        <v>2</v>
      </c>
      <c r="L79" s="38" t="s">
        <v>164</v>
      </c>
      <c r="M79" s="39">
        <v>25</v>
      </c>
      <c r="N79" s="30" t="s">
        <v>180</v>
      </c>
      <c r="O79" s="30">
        <f t="shared" si="3"/>
        <v>-7</v>
      </c>
      <c r="P79" s="40">
        <f t="shared" si="4"/>
        <v>68</v>
      </c>
      <c r="Q79" s="41">
        <f t="shared" si="5"/>
        <v>3</v>
      </c>
      <c r="S79" s="30">
        <f>SUM(E79,H79,K79)</f>
        <v>5</v>
      </c>
      <c r="W79" s="30">
        <f>SUM(P79,P81,P80,P82,-Z79)</f>
        <v>198</v>
      </c>
      <c r="Z79" s="30">
        <f>MIN(P79:P82)</f>
        <v>0</v>
      </c>
    </row>
    <row r="80" spans="1:51" ht="15.75" x14ac:dyDescent="0.25">
      <c r="A80" s="11" t="s">
        <v>263</v>
      </c>
      <c r="B80" s="11" t="s">
        <v>1313</v>
      </c>
      <c r="D80" s="11" t="s">
        <v>1314</v>
      </c>
      <c r="E80" s="14">
        <v>4</v>
      </c>
      <c r="F80" s="3" t="s">
        <v>164</v>
      </c>
      <c r="G80" s="4">
        <v>22</v>
      </c>
      <c r="H80" s="5">
        <v>4</v>
      </c>
      <c r="I80" s="6" t="s">
        <v>152</v>
      </c>
      <c r="J80" s="7">
        <v>20</v>
      </c>
      <c r="K80" s="8">
        <v>3</v>
      </c>
      <c r="L80" s="9" t="s">
        <v>164</v>
      </c>
      <c r="M80" s="10">
        <v>22</v>
      </c>
      <c r="O80" s="11" t="str">
        <f t="shared" si="3"/>
        <v/>
      </c>
      <c r="P80" s="13">
        <f t="shared" si="4"/>
        <v>64</v>
      </c>
      <c r="Q80" s="24">
        <f t="shared" si="5"/>
        <v>2</v>
      </c>
      <c r="S80" s="11">
        <f>SUM(E80,H80,K80)</f>
        <v>11</v>
      </c>
    </row>
    <row r="81" spans="1:51" ht="15.75" x14ac:dyDescent="0.25">
      <c r="A81" s="11" t="s">
        <v>264</v>
      </c>
      <c r="E81" s="14">
        <v>4</v>
      </c>
      <c r="F81" s="3" t="s">
        <v>164</v>
      </c>
      <c r="G81" s="4">
        <v>22</v>
      </c>
      <c r="H81" s="5">
        <v>4</v>
      </c>
      <c r="I81" s="6" t="s">
        <v>152</v>
      </c>
      <c r="J81" s="7">
        <v>20</v>
      </c>
      <c r="K81" s="8">
        <v>2</v>
      </c>
      <c r="L81" s="9" t="s">
        <v>164</v>
      </c>
      <c r="M81" s="10">
        <v>24</v>
      </c>
      <c r="O81" s="11" t="str">
        <f t="shared" si="3"/>
        <v/>
      </c>
      <c r="P81" s="13">
        <f t="shared" si="4"/>
        <v>66</v>
      </c>
      <c r="Q81" s="24">
        <f t="shared" si="5"/>
        <v>2</v>
      </c>
      <c r="S81" s="11">
        <f>SUM(E81,H81,K81)</f>
        <v>10</v>
      </c>
    </row>
    <row r="82" spans="1:51" ht="15.75" x14ac:dyDescent="0.25">
      <c r="A82" s="11" t="s">
        <v>265</v>
      </c>
      <c r="O82" s="11" t="str">
        <f t="shared" si="3"/>
        <v/>
      </c>
      <c r="P82" s="13">
        <f t="shared" si="4"/>
        <v>0</v>
      </c>
      <c r="Q82" s="24">
        <f t="shared" si="5"/>
        <v>0</v>
      </c>
      <c r="S82" s="11">
        <f>SUM(E82,H82,K82)</f>
        <v>0</v>
      </c>
    </row>
    <row r="83" spans="1:51" s="43" customFormat="1" ht="15.75" x14ac:dyDescent="0.25">
      <c r="F83" s="44"/>
      <c r="G83" s="45"/>
      <c r="I83" s="44"/>
      <c r="J83" s="45"/>
      <c r="L83" s="44"/>
      <c r="M83" s="45"/>
      <c r="P83" s="46"/>
      <c r="Q83" s="47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</row>
    <row r="84" spans="1:51" s="30" customFormat="1" ht="15.75" x14ac:dyDescent="0.25">
      <c r="A84" s="30" t="s">
        <v>266</v>
      </c>
      <c r="B84" s="30" t="s">
        <v>1315</v>
      </c>
      <c r="D84" s="30" t="s">
        <v>1316</v>
      </c>
      <c r="E84" s="31">
        <v>4</v>
      </c>
      <c r="F84" s="32" t="s">
        <v>164</v>
      </c>
      <c r="G84" s="33">
        <v>21</v>
      </c>
      <c r="H84" s="34">
        <v>2</v>
      </c>
      <c r="I84" s="35" t="s">
        <v>164</v>
      </c>
      <c r="J84" s="36">
        <v>25</v>
      </c>
      <c r="K84" s="37">
        <v>4</v>
      </c>
      <c r="L84" s="38" t="s">
        <v>164</v>
      </c>
      <c r="M84" s="39">
        <v>24</v>
      </c>
      <c r="O84" s="30" t="str">
        <f t="shared" si="3"/>
        <v/>
      </c>
      <c r="P84" s="40">
        <f t="shared" si="4"/>
        <v>70</v>
      </c>
      <c r="Q84" s="41">
        <f t="shared" si="5"/>
        <v>3</v>
      </c>
      <c r="S84" s="30">
        <f>SUM(E84,H84,K84)</f>
        <v>10</v>
      </c>
      <c r="W84" s="30">
        <f>SUM(P84,P86,P85,P87,-Z84)</f>
        <v>189</v>
      </c>
      <c r="Z84" s="30">
        <f>MIN(P84:P87)</f>
        <v>49</v>
      </c>
    </row>
    <row r="85" spans="1:51" ht="15.75" x14ac:dyDescent="0.25">
      <c r="A85" s="11" t="s">
        <v>267</v>
      </c>
      <c r="B85" s="11" t="s">
        <v>1317</v>
      </c>
      <c r="D85" s="11" t="s">
        <v>1318</v>
      </c>
      <c r="E85" s="14">
        <v>4</v>
      </c>
      <c r="F85" s="3" t="s">
        <v>152</v>
      </c>
      <c r="G85" s="4">
        <v>17</v>
      </c>
      <c r="H85" s="5">
        <v>4</v>
      </c>
      <c r="I85" s="6" t="s">
        <v>164</v>
      </c>
      <c r="J85" s="7">
        <v>22</v>
      </c>
      <c r="K85" s="8">
        <v>4</v>
      </c>
      <c r="L85" s="9" t="s">
        <v>154</v>
      </c>
      <c r="M85" s="10">
        <v>10</v>
      </c>
      <c r="O85" s="11" t="str">
        <f t="shared" si="3"/>
        <v/>
      </c>
      <c r="P85" s="13">
        <f t="shared" si="4"/>
        <v>49</v>
      </c>
      <c r="Q85" s="24">
        <f t="shared" si="5"/>
        <v>1</v>
      </c>
      <c r="S85" s="11">
        <f>SUM(E85,H85,K85)</f>
        <v>12</v>
      </c>
    </row>
    <row r="86" spans="1:51" ht="15.75" x14ac:dyDescent="0.25">
      <c r="A86" s="11" t="s">
        <v>268</v>
      </c>
      <c r="B86" s="11" t="s">
        <v>1319</v>
      </c>
      <c r="D86" s="11" t="s">
        <v>1320</v>
      </c>
      <c r="E86" s="14">
        <v>4</v>
      </c>
      <c r="F86" s="3" t="s">
        <v>154</v>
      </c>
      <c r="G86" s="4">
        <v>15</v>
      </c>
      <c r="H86" s="5">
        <v>4</v>
      </c>
      <c r="I86" s="6" t="s">
        <v>152</v>
      </c>
      <c r="J86" s="7">
        <v>18</v>
      </c>
      <c r="K86" s="8">
        <v>3</v>
      </c>
      <c r="L86" s="9" t="s">
        <v>164</v>
      </c>
      <c r="M86" s="10">
        <v>22</v>
      </c>
      <c r="O86" s="11" t="str">
        <f t="shared" si="3"/>
        <v/>
      </c>
      <c r="P86" s="13">
        <f t="shared" si="4"/>
        <v>55</v>
      </c>
      <c r="Q86" s="24">
        <f t="shared" si="5"/>
        <v>1</v>
      </c>
      <c r="S86" s="11">
        <f>SUM(E86,H86,K86)</f>
        <v>11</v>
      </c>
    </row>
    <row r="87" spans="1:51" ht="15.75" x14ac:dyDescent="0.25">
      <c r="A87" s="11" t="s">
        <v>269</v>
      </c>
      <c r="B87" s="11" t="s">
        <v>1321</v>
      </c>
      <c r="D87" s="11" t="s">
        <v>1322</v>
      </c>
      <c r="E87" s="14">
        <v>4</v>
      </c>
      <c r="F87" s="3" t="s">
        <v>152</v>
      </c>
      <c r="G87" s="4">
        <v>19</v>
      </c>
      <c r="H87" s="5">
        <v>4</v>
      </c>
      <c r="I87" s="6" t="s">
        <v>164</v>
      </c>
      <c r="J87" s="7">
        <v>22</v>
      </c>
      <c r="K87" s="8">
        <v>4</v>
      </c>
      <c r="L87" s="9" t="s">
        <v>164</v>
      </c>
      <c r="M87" s="10">
        <v>23</v>
      </c>
      <c r="O87" s="11" t="str">
        <f t="shared" si="3"/>
        <v/>
      </c>
      <c r="P87" s="13">
        <f t="shared" si="4"/>
        <v>64</v>
      </c>
      <c r="Q87" s="24">
        <f t="shared" si="5"/>
        <v>2</v>
      </c>
      <c r="S87" s="11">
        <f>SUM(E87,H87,K87)</f>
        <v>12</v>
      </c>
    </row>
    <row r="88" spans="1:51" s="43" customFormat="1" ht="15.75" x14ac:dyDescent="0.25">
      <c r="F88" s="44"/>
      <c r="G88" s="45"/>
      <c r="I88" s="44"/>
      <c r="J88" s="45"/>
      <c r="L88" s="44"/>
      <c r="M88" s="45"/>
      <c r="P88" s="46"/>
      <c r="Q88" s="47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</row>
    <row r="89" spans="1:51" s="30" customFormat="1" ht="15.75" x14ac:dyDescent="0.25">
      <c r="A89" s="30" t="s">
        <v>270</v>
      </c>
      <c r="B89" s="11" t="s">
        <v>1323</v>
      </c>
      <c r="C89" s="11"/>
      <c r="D89" s="11" t="s">
        <v>1324</v>
      </c>
      <c r="E89" s="31">
        <v>4</v>
      </c>
      <c r="F89" s="32" t="s">
        <v>164</v>
      </c>
      <c r="G89" s="33">
        <v>20</v>
      </c>
      <c r="H89" s="34">
        <v>2</v>
      </c>
      <c r="I89" s="35" t="s">
        <v>164</v>
      </c>
      <c r="J89" s="36">
        <v>20</v>
      </c>
      <c r="K89" s="37">
        <v>4</v>
      </c>
      <c r="L89" s="38" t="s">
        <v>164</v>
      </c>
      <c r="M89" s="39">
        <v>21</v>
      </c>
      <c r="O89" s="30" t="str">
        <f t="shared" si="3"/>
        <v/>
      </c>
      <c r="P89" s="40">
        <f t="shared" si="4"/>
        <v>61</v>
      </c>
      <c r="Q89" s="41">
        <f t="shared" si="5"/>
        <v>3</v>
      </c>
      <c r="S89" s="30">
        <f>SUM(E89,H89,K89)</f>
        <v>10</v>
      </c>
      <c r="W89" s="30">
        <f>SUM(P89,P91,P90,P92,-Z89)</f>
        <v>61</v>
      </c>
      <c r="Z89" s="30">
        <f>MIN(P89:P92)</f>
        <v>0</v>
      </c>
    </row>
    <row r="90" spans="1:51" ht="15.75" x14ac:dyDescent="0.25">
      <c r="A90" s="11" t="s">
        <v>271</v>
      </c>
      <c r="O90" s="11" t="str">
        <f t="shared" si="3"/>
        <v/>
      </c>
      <c r="P90" s="13">
        <f t="shared" si="4"/>
        <v>0</v>
      </c>
      <c r="Q90" s="24">
        <f t="shared" si="5"/>
        <v>0</v>
      </c>
      <c r="S90" s="11">
        <f>SUM(E90,H90,K90)</f>
        <v>0</v>
      </c>
    </row>
    <row r="91" spans="1:51" ht="15.75" x14ac:dyDescent="0.25">
      <c r="A91" s="11" t="s">
        <v>272</v>
      </c>
      <c r="O91" s="11" t="str">
        <f t="shared" si="3"/>
        <v/>
      </c>
      <c r="P91" s="13">
        <f t="shared" si="4"/>
        <v>0</v>
      </c>
      <c r="Q91" s="24">
        <f t="shared" si="5"/>
        <v>0</v>
      </c>
      <c r="S91" s="11">
        <f>SUM(E91,H91,K91)</f>
        <v>0</v>
      </c>
    </row>
    <row r="92" spans="1:51" ht="15.75" x14ac:dyDescent="0.25">
      <c r="A92" s="11" t="s">
        <v>273</v>
      </c>
      <c r="O92" s="11" t="str">
        <f t="shared" si="3"/>
        <v/>
      </c>
      <c r="P92" s="13">
        <f t="shared" si="4"/>
        <v>0</v>
      </c>
      <c r="Q92" s="24">
        <f t="shared" si="5"/>
        <v>0</v>
      </c>
      <c r="S92" s="11">
        <f>SUM(E92,H92,K92)</f>
        <v>0</v>
      </c>
    </row>
    <row r="93" spans="1:51" s="43" customFormat="1" ht="15.75" x14ac:dyDescent="0.25">
      <c r="F93" s="44"/>
      <c r="G93" s="45"/>
      <c r="I93" s="44"/>
      <c r="J93" s="45"/>
      <c r="L93" s="44"/>
      <c r="M93" s="45"/>
      <c r="P93" s="46"/>
      <c r="Q93" s="47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</row>
    <row r="94" spans="1:51" s="30" customFormat="1" ht="15.75" x14ac:dyDescent="0.25">
      <c r="A94" s="30" t="s">
        <v>274</v>
      </c>
      <c r="B94" s="30" t="s">
        <v>1325</v>
      </c>
      <c r="D94" s="30" t="s">
        <v>1326</v>
      </c>
      <c r="E94" s="31">
        <v>4</v>
      </c>
      <c r="F94" s="32" t="s">
        <v>152</v>
      </c>
      <c r="G94" s="33">
        <v>20</v>
      </c>
      <c r="H94" s="34">
        <v>2</v>
      </c>
      <c r="I94" s="35" t="s">
        <v>164</v>
      </c>
      <c r="J94" s="36">
        <v>24</v>
      </c>
      <c r="K94" s="37">
        <v>4</v>
      </c>
      <c r="L94" s="38" t="s">
        <v>164</v>
      </c>
      <c r="M94" s="39">
        <v>22</v>
      </c>
      <c r="O94" s="30" t="str">
        <f t="shared" si="3"/>
        <v/>
      </c>
      <c r="P94" s="40">
        <f t="shared" si="4"/>
        <v>66</v>
      </c>
      <c r="Q94" s="41">
        <f t="shared" si="5"/>
        <v>2</v>
      </c>
      <c r="S94" s="30">
        <f>SUM(E94,H94,K94)</f>
        <v>10</v>
      </c>
      <c r="W94" s="30">
        <f>SUM(P94,P96,P95,P97,-Z94)</f>
        <v>201</v>
      </c>
      <c r="Z94" s="30">
        <f>MIN(P94:P97)</f>
        <v>0</v>
      </c>
    </row>
    <row r="95" spans="1:51" ht="15.75" x14ac:dyDescent="0.25">
      <c r="A95" s="11" t="s">
        <v>275</v>
      </c>
      <c r="B95" s="11" t="s">
        <v>1327</v>
      </c>
      <c r="D95" s="11" t="s">
        <v>1328</v>
      </c>
      <c r="E95" s="14">
        <v>3</v>
      </c>
      <c r="F95" s="3" t="s">
        <v>164</v>
      </c>
      <c r="G95" s="4">
        <v>22</v>
      </c>
      <c r="H95" s="5">
        <v>4</v>
      </c>
      <c r="I95" s="6" t="s">
        <v>164</v>
      </c>
      <c r="J95" s="7">
        <v>23</v>
      </c>
      <c r="K95" s="8">
        <v>4</v>
      </c>
      <c r="L95" s="9" t="s">
        <v>164</v>
      </c>
      <c r="M95" s="10">
        <v>20</v>
      </c>
      <c r="O95" s="11" t="str">
        <f t="shared" si="3"/>
        <v/>
      </c>
      <c r="P95" s="13">
        <f t="shared" si="4"/>
        <v>65</v>
      </c>
      <c r="Q95" s="24">
        <f t="shared" si="5"/>
        <v>3</v>
      </c>
      <c r="S95" s="11">
        <f>SUM(E95,H95,K95)</f>
        <v>11</v>
      </c>
    </row>
    <row r="96" spans="1:51" ht="15.75" x14ac:dyDescent="0.25">
      <c r="A96" s="11" t="s">
        <v>276</v>
      </c>
      <c r="B96" s="11" t="s">
        <v>1329</v>
      </c>
      <c r="D96" s="11" t="s">
        <v>1330</v>
      </c>
      <c r="E96" s="14">
        <v>2</v>
      </c>
      <c r="F96" s="3" t="s">
        <v>164</v>
      </c>
      <c r="G96" s="4">
        <v>23</v>
      </c>
      <c r="H96" s="5">
        <v>1</v>
      </c>
      <c r="I96" s="6" t="s">
        <v>164</v>
      </c>
      <c r="J96" s="7">
        <v>25</v>
      </c>
      <c r="K96" s="8">
        <v>4</v>
      </c>
      <c r="L96" s="9" t="s">
        <v>164</v>
      </c>
      <c r="M96" s="10">
        <v>22</v>
      </c>
      <c r="O96" s="11" t="str">
        <f t="shared" si="3"/>
        <v/>
      </c>
      <c r="P96" s="13">
        <f t="shared" si="4"/>
        <v>70</v>
      </c>
      <c r="Q96" s="24">
        <f t="shared" si="5"/>
        <v>3</v>
      </c>
      <c r="S96" s="11">
        <f>SUM(E96,H96,K96)</f>
        <v>7</v>
      </c>
    </row>
    <row r="97" spans="1:51" ht="15.75" x14ac:dyDescent="0.25">
      <c r="A97" s="11" t="s">
        <v>277</v>
      </c>
      <c r="O97" s="11" t="str">
        <f t="shared" si="3"/>
        <v/>
      </c>
      <c r="P97" s="13">
        <f t="shared" si="4"/>
        <v>0</v>
      </c>
      <c r="Q97" s="24">
        <f t="shared" si="5"/>
        <v>0</v>
      </c>
      <c r="S97" s="11">
        <f>SUM(E97,H97,K97)</f>
        <v>0</v>
      </c>
    </row>
    <row r="98" spans="1:51" s="43" customFormat="1" ht="15.75" x14ac:dyDescent="0.25">
      <c r="F98" s="44"/>
      <c r="G98" s="45"/>
      <c r="I98" s="44"/>
      <c r="J98" s="45"/>
      <c r="L98" s="44"/>
      <c r="M98" s="45"/>
      <c r="P98" s="46"/>
      <c r="Q98" s="47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</row>
    <row r="99" spans="1:51" s="30" customFormat="1" ht="15.75" x14ac:dyDescent="0.25">
      <c r="A99" s="30" t="s">
        <v>278</v>
      </c>
      <c r="B99" s="30" t="s">
        <v>1331</v>
      </c>
      <c r="D99" s="30" t="s">
        <v>1332</v>
      </c>
      <c r="E99" s="31">
        <v>4</v>
      </c>
      <c r="F99" s="32" t="s">
        <v>152</v>
      </c>
      <c r="G99" s="33">
        <v>18</v>
      </c>
      <c r="H99" s="34">
        <v>4</v>
      </c>
      <c r="I99" s="35" t="s">
        <v>152</v>
      </c>
      <c r="J99" s="36">
        <v>20</v>
      </c>
      <c r="K99" s="37">
        <v>4</v>
      </c>
      <c r="L99" s="38" t="s">
        <v>154</v>
      </c>
      <c r="M99" s="39">
        <v>10</v>
      </c>
      <c r="O99" s="30" t="str">
        <f t="shared" si="3"/>
        <v/>
      </c>
      <c r="P99" s="40">
        <f t="shared" si="4"/>
        <v>48</v>
      </c>
      <c r="Q99" s="41">
        <f t="shared" si="5"/>
        <v>0</v>
      </c>
      <c r="S99" s="30">
        <f>SUM(E99,H99,K99)</f>
        <v>12</v>
      </c>
      <c r="W99" s="30">
        <f>SUM(P99,P101,P100,P102,-Z99)</f>
        <v>48</v>
      </c>
      <c r="Z99" s="30">
        <f>MIN(P99:P102)</f>
        <v>0</v>
      </c>
    </row>
    <row r="100" spans="1:51" ht="15.75" x14ac:dyDescent="0.25">
      <c r="A100" s="11" t="s">
        <v>279</v>
      </c>
      <c r="O100" s="11" t="str">
        <f t="shared" si="3"/>
        <v/>
      </c>
      <c r="P100" s="13">
        <f t="shared" si="4"/>
        <v>0</v>
      </c>
      <c r="Q100" s="24">
        <f t="shared" si="5"/>
        <v>0</v>
      </c>
      <c r="S100" s="11">
        <f>SUM(E100,H100,K100)</f>
        <v>0</v>
      </c>
    </row>
    <row r="101" spans="1:51" ht="15.75" x14ac:dyDescent="0.25">
      <c r="A101" s="11" t="s">
        <v>280</v>
      </c>
      <c r="O101" s="11" t="str">
        <f t="shared" si="3"/>
        <v/>
      </c>
      <c r="P101" s="13">
        <f t="shared" si="4"/>
        <v>0</v>
      </c>
      <c r="Q101" s="24">
        <f t="shared" si="5"/>
        <v>0</v>
      </c>
      <c r="S101" s="11">
        <f>SUM(E101,H101,K101)</f>
        <v>0</v>
      </c>
    </row>
    <row r="102" spans="1:51" ht="15.75" x14ac:dyDescent="0.25">
      <c r="A102" s="11" t="s">
        <v>281</v>
      </c>
      <c r="O102" s="11" t="str">
        <f t="shared" si="3"/>
        <v/>
      </c>
      <c r="P102" s="13">
        <f t="shared" si="4"/>
        <v>0</v>
      </c>
      <c r="Q102" s="24">
        <f t="shared" si="5"/>
        <v>0</v>
      </c>
      <c r="S102" s="11">
        <f>SUM(E102,H102,K102)</f>
        <v>0</v>
      </c>
    </row>
    <row r="103" spans="1:51" s="43" customFormat="1" ht="15.75" x14ac:dyDescent="0.25">
      <c r="F103" s="44"/>
      <c r="G103" s="45"/>
      <c r="I103" s="44"/>
      <c r="J103" s="45"/>
      <c r="L103" s="44"/>
      <c r="M103" s="45"/>
      <c r="P103" s="46"/>
      <c r="Q103" s="47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</row>
    <row r="104" spans="1:51" s="30" customFormat="1" ht="15.75" x14ac:dyDescent="0.25">
      <c r="A104" s="30" t="s">
        <v>282</v>
      </c>
      <c r="E104" s="31"/>
      <c r="F104" s="32"/>
      <c r="G104" s="33"/>
      <c r="H104" s="34"/>
      <c r="I104" s="35"/>
      <c r="J104" s="36"/>
      <c r="K104" s="37"/>
      <c r="L104" s="38"/>
      <c r="M104" s="39"/>
      <c r="O104" s="30" t="str">
        <f t="shared" si="3"/>
        <v/>
      </c>
      <c r="P104" s="40">
        <f t="shared" si="4"/>
        <v>0</v>
      </c>
      <c r="Q104" s="41">
        <f t="shared" si="5"/>
        <v>0</v>
      </c>
      <c r="S104" s="30">
        <f>SUM(E104,H104,K104)</f>
        <v>0</v>
      </c>
      <c r="W104" s="30">
        <f>SUM(P104,P106,P105,P107,-Z104)</f>
        <v>0</v>
      </c>
      <c r="Z104" s="30">
        <f>MIN(P104:P107)</f>
        <v>0</v>
      </c>
    </row>
    <row r="105" spans="1:51" ht="15.75" x14ac:dyDescent="0.25">
      <c r="A105" s="11" t="s">
        <v>283</v>
      </c>
      <c r="O105" s="11" t="str">
        <f t="shared" si="3"/>
        <v/>
      </c>
      <c r="P105" s="13">
        <f t="shared" si="4"/>
        <v>0</v>
      </c>
      <c r="Q105" s="24">
        <f t="shared" si="5"/>
        <v>0</v>
      </c>
      <c r="S105" s="11">
        <f>SUM(E105,H105,K105)</f>
        <v>0</v>
      </c>
    </row>
    <row r="106" spans="1:51" ht="15.75" x14ac:dyDescent="0.25">
      <c r="A106" s="11" t="s">
        <v>284</v>
      </c>
      <c r="O106" s="11" t="str">
        <f t="shared" si="3"/>
        <v/>
      </c>
      <c r="P106" s="13">
        <f t="shared" si="4"/>
        <v>0</v>
      </c>
      <c r="Q106" s="24">
        <f t="shared" si="5"/>
        <v>0</v>
      </c>
      <c r="S106" s="11">
        <f>SUM(E106,H106,K106)</f>
        <v>0</v>
      </c>
    </row>
    <row r="107" spans="1:51" ht="15.75" x14ac:dyDescent="0.25">
      <c r="A107" s="11" t="s">
        <v>285</v>
      </c>
      <c r="O107" s="11" t="str">
        <f t="shared" si="3"/>
        <v/>
      </c>
      <c r="P107" s="13">
        <f t="shared" si="4"/>
        <v>0</v>
      </c>
      <c r="Q107" s="24">
        <f t="shared" si="5"/>
        <v>0</v>
      </c>
      <c r="S107" s="11">
        <f>SUM(E107,H107,K107)</f>
        <v>0</v>
      </c>
    </row>
    <row r="108" spans="1:51" s="43" customFormat="1" ht="15.75" x14ac:dyDescent="0.25">
      <c r="F108" s="44"/>
      <c r="G108" s="45"/>
      <c r="I108" s="44"/>
      <c r="J108" s="45"/>
      <c r="L108" s="44"/>
      <c r="M108" s="45"/>
      <c r="P108" s="46"/>
      <c r="Q108" s="47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</row>
    <row r="109" spans="1:51" s="30" customFormat="1" ht="15.75" x14ac:dyDescent="0.25">
      <c r="A109" s="30" t="s">
        <v>286</v>
      </c>
      <c r="E109" s="31"/>
      <c r="F109" s="32"/>
      <c r="G109" s="33"/>
      <c r="H109" s="34"/>
      <c r="I109" s="35"/>
      <c r="J109" s="36"/>
      <c r="K109" s="37"/>
      <c r="L109" s="38"/>
      <c r="M109" s="39"/>
      <c r="O109" s="30" t="str">
        <f t="shared" si="3"/>
        <v/>
      </c>
      <c r="P109" s="40">
        <f t="shared" si="4"/>
        <v>0</v>
      </c>
      <c r="Q109" s="41">
        <f t="shared" si="5"/>
        <v>0</v>
      </c>
      <c r="S109" s="30">
        <f>SUM(E109,H109,K109)</f>
        <v>0</v>
      </c>
      <c r="W109" s="30">
        <f>SUM(P109,P111,P110,P112,-Z109)</f>
        <v>0</v>
      </c>
      <c r="Z109" s="30">
        <f>MIN(P109:P112)</f>
        <v>0</v>
      </c>
    </row>
    <row r="110" spans="1:51" ht="15.75" x14ac:dyDescent="0.25">
      <c r="A110" s="11" t="s">
        <v>287</v>
      </c>
      <c r="O110" s="11" t="str">
        <f t="shared" si="3"/>
        <v/>
      </c>
      <c r="P110" s="13">
        <f t="shared" si="4"/>
        <v>0</v>
      </c>
      <c r="Q110" s="24">
        <f t="shared" si="5"/>
        <v>0</v>
      </c>
      <c r="S110" s="11">
        <f>SUM(E110,H110,K110)</f>
        <v>0</v>
      </c>
    </row>
    <row r="111" spans="1:51" ht="15.75" x14ac:dyDescent="0.25">
      <c r="A111" s="11" t="s">
        <v>288</v>
      </c>
      <c r="O111" s="11" t="str">
        <f t="shared" si="3"/>
        <v/>
      </c>
      <c r="P111" s="13">
        <f t="shared" si="4"/>
        <v>0</v>
      </c>
      <c r="Q111" s="24">
        <f t="shared" si="5"/>
        <v>0</v>
      </c>
      <c r="S111" s="11">
        <f>SUM(E111,H111,K111)</f>
        <v>0</v>
      </c>
    </row>
    <row r="112" spans="1:51" ht="15.75" x14ac:dyDescent="0.25">
      <c r="A112" s="11" t="s">
        <v>289</v>
      </c>
      <c r="O112" s="11" t="str">
        <f t="shared" si="3"/>
        <v/>
      </c>
      <c r="P112" s="13">
        <f t="shared" si="4"/>
        <v>0</v>
      </c>
      <c r="Q112" s="24">
        <f t="shared" si="5"/>
        <v>0</v>
      </c>
      <c r="S112" s="11">
        <f>SUM(E112,H112,K112)</f>
        <v>0</v>
      </c>
    </row>
    <row r="113" spans="1:51" s="43" customFormat="1" ht="15.75" x14ac:dyDescent="0.25">
      <c r="F113" s="44"/>
      <c r="G113" s="45"/>
      <c r="I113" s="44"/>
      <c r="J113" s="45"/>
      <c r="L113" s="44"/>
      <c r="M113" s="45"/>
      <c r="P113" s="46"/>
      <c r="Q113" s="47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</row>
    <row r="114" spans="1:51" s="30" customFormat="1" ht="15.75" x14ac:dyDescent="0.25">
      <c r="A114" s="30" t="s">
        <v>290</v>
      </c>
      <c r="E114" s="31"/>
      <c r="F114" s="32"/>
      <c r="G114" s="33"/>
      <c r="H114" s="34"/>
      <c r="I114" s="35"/>
      <c r="J114" s="36"/>
      <c r="K114" s="37"/>
      <c r="L114" s="38"/>
      <c r="M114" s="39"/>
      <c r="O114" s="30" t="str">
        <f t="shared" si="3"/>
        <v/>
      </c>
      <c r="P114" s="40">
        <f t="shared" si="4"/>
        <v>0</v>
      </c>
      <c r="Q114" s="41">
        <f t="shared" si="5"/>
        <v>0</v>
      </c>
      <c r="S114" s="30">
        <f>SUM(E114,H114,K114)</f>
        <v>0</v>
      </c>
      <c r="W114" s="30">
        <f>SUM(P114,P116,P115,P117,-Z114)</f>
        <v>0</v>
      </c>
      <c r="Z114" s="30">
        <f>MIN(P114:P117)</f>
        <v>0</v>
      </c>
    </row>
    <row r="115" spans="1:51" ht="15.75" x14ac:dyDescent="0.25">
      <c r="A115" s="11" t="s">
        <v>291</v>
      </c>
      <c r="O115" s="11" t="str">
        <f t="shared" si="3"/>
        <v/>
      </c>
      <c r="P115" s="13">
        <f t="shared" si="4"/>
        <v>0</v>
      </c>
      <c r="Q115" s="24">
        <f t="shared" si="5"/>
        <v>0</v>
      </c>
      <c r="S115" s="11">
        <f>SUM(E115,H115,K115)</f>
        <v>0</v>
      </c>
    </row>
    <row r="116" spans="1:51" ht="15.75" x14ac:dyDescent="0.25">
      <c r="A116" s="11" t="s">
        <v>292</v>
      </c>
      <c r="O116" s="11" t="str">
        <f t="shared" si="3"/>
        <v/>
      </c>
      <c r="P116" s="13">
        <f t="shared" si="4"/>
        <v>0</v>
      </c>
      <c r="Q116" s="24">
        <f t="shared" si="5"/>
        <v>0</v>
      </c>
      <c r="S116" s="11">
        <f>SUM(E116,H116,K116)</f>
        <v>0</v>
      </c>
    </row>
    <row r="117" spans="1:51" ht="15.75" x14ac:dyDescent="0.25">
      <c r="A117" s="11" t="s">
        <v>293</v>
      </c>
      <c r="O117" s="11" t="str">
        <f t="shared" si="3"/>
        <v/>
      </c>
      <c r="P117" s="13">
        <f t="shared" si="4"/>
        <v>0</v>
      </c>
      <c r="Q117" s="24">
        <f t="shared" si="5"/>
        <v>0</v>
      </c>
      <c r="S117" s="11">
        <f>SUM(E117,H117,K117)</f>
        <v>0</v>
      </c>
    </row>
    <row r="118" spans="1:51" s="43" customFormat="1" ht="15.75" x14ac:dyDescent="0.25">
      <c r="F118" s="44"/>
      <c r="G118" s="45"/>
      <c r="I118" s="44"/>
      <c r="J118" s="45"/>
      <c r="L118" s="44"/>
      <c r="M118" s="45"/>
      <c r="P118" s="46"/>
      <c r="Q118" s="47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</row>
    <row r="119" spans="1:51" s="30" customFormat="1" ht="15.75" x14ac:dyDescent="0.25">
      <c r="A119" s="30" t="s">
        <v>294</v>
      </c>
      <c r="E119" s="31"/>
      <c r="F119" s="32"/>
      <c r="G119" s="33"/>
      <c r="H119" s="34"/>
      <c r="I119" s="35"/>
      <c r="J119" s="36"/>
      <c r="K119" s="37"/>
      <c r="L119" s="38"/>
      <c r="M119" s="39"/>
      <c r="O119" s="30" t="str">
        <f t="shared" si="3"/>
        <v/>
      </c>
      <c r="P119" s="40">
        <f t="shared" si="4"/>
        <v>0</v>
      </c>
      <c r="Q119" s="41">
        <f t="shared" si="5"/>
        <v>0</v>
      </c>
      <c r="S119" s="30">
        <f>SUM(E119,H119,K119)</f>
        <v>0</v>
      </c>
      <c r="W119" s="30">
        <f>SUM(P119,P121,P120,P122,-Z119)</f>
        <v>0</v>
      </c>
      <c r="Z119" s="30">
        <f>MIN(P119:P122)</f>
        <v>0</v>
      </c>
    </row>
    <row r="120" spans="1:51" ht="15.75" x14ac:dyDescent="0.25">
      <c r="A120" s="11" t="s">
        <v>295</v>
      </c>
      <c r="O120" s="11" t="str">
        <f t="shared" si="3"/>
        <v/>
      </c>
      <c r="P120" s="13">
        <f t="shared" si="4"/>
        <v>0</v>
      </c>
      <c r="Q120" s="24">
        <f t="shared" si="5"/>
        <v>0</v>
      </c>
      <c r="S120" s="11">
        <f>SUM(E120,H120,K120)</f>
        <v>0</v>
      </c>
    </row>
    <row r="121" spans="1:51" ht="15.75" x14ac:dyDescent="0.25">
      <c r="A121" s="11" t="s">
        <v>296</v>
      </c>
      <c r="O121" s="11" t="str">
        <f t="shared" si="3"/>
        <v/>
      </c>
      <c r="P121" s="13">
        <f t="shared" si="4"/>
        <v>0</v>
      </c>
      <c r="Q121" s="24">
        <f t="shared" si="5"/>
        <v>0</v>
      </c>
      <c r="S121" s="11">
        <f>SUM(E121,H121,K121)</f>
        <v>0</v>
      </c>
    </row>
    <row r="122" spans="1:51" ht="15.75" x14ac:dyDescent="0.25">
      <c r="A122" s="11" t="s">
        <v>297</v>
      </c>
      <c r="O122" s="11" t="str">
        <f t="shared" si="3"/>
        <v/>
      </c>
      <c r="P122" s="13">
        <f t="shared" si="4"/>
        <v>0</v>
      </c>
      <c r="Q122" s="24">
        <f t="shared" si="5"/>
        <v>0</v>
      </c>
      <c r="S122" s="11">
        <f>SUM(E122,H122,K122)</f>
        <v>0</v>
      </c>
    </row>
    <row r="123" spans="1:51" s="43" customFormat="1" ht="15.75" x14ac:dyDescent="0.25">
      <c r="F123" s="44"/>
      <c r="G123" s="45"/>
      <c r="I123" s="44"/>
      <c r="J123" s="45"/>
      <c r="L123" s="44"/>
      <c r="M123" s="45"/>
      <c r="P123" s="46"/>
      <c r="Q123" s="47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</row>
    <row r="124" spans="1:51" s="30" customFormat="1" ht="15.75" x14ac:dyDescent="0.25">
      <c r="A124" s="30" t="s">
        <v>298</v>
      </c>
      <c r="E124" s="31"/>
      <c r="F124" s="32"/>
      <c r="G124" s="33"/>
      <c r="H124" s="34"/>
      <c r="I124" s="35"/>
      <c r="J124" s="36"/>
      <c r="K124" s="37"/>
      <c r="L124" s="38"/>
      <c r="M124" s="39"/>
      <c r="O124" s="30" t="str">
        <f t="shared" si="3"/>
        <v/>
      </c>
      <c r="P124" s="40">
        <f t="shared" si="4"/>
        <v>0</v>
      </c>
      <c r="Q124" s="41">
        <f t="shared" si="5"/>
        <v>0</v>
      </c>
      <c r="S124" s="30">
        <f>SUM(E124,H124,K124)</f>
        <v>0</v>
      </c>
      <c r="W124" s="30">
        <f>SUM(P124,P126,P125,P127,-Z124)</f>
        <v>0</v>
      </c>
      <c r="Z124" s="30">
        <f>MIN(P124:P127)</f>
        <v>0</v>
      </c>
    </row>
    <row r="125" spans="1:51" ht="15.75" x14ac:dyDescent="0.25">
      <c r="A125" s="11" t="s">
        <v>299</v>
      </c>
      <c r="O125" s="11" t="str">
        <f t="shared" si="3"/>
        <v/>
      </c>
      <c r="P125" s="13">
        <f t="shared" si="4"/>
        <v>0</v>
      </c>
      <c r="Q125" s="24">
        <f t="shared" si="5"/>
        <v>0</v>
      </c>
      <c r="S125" s="11">
        <f>SUM(E125,H125,K125)</f>
        <v>0</v>
      </c>
    </row>
    <row r="126" spans="1:51" ht="15.75" x14ac:dyDescent="0.25">
      <c r="A126" s="11" t="s">
        <v>300</v>
      </c>
      <c r="O126" s="11" t="str">
        <f t="shared" si="3"/>
        <v/>
      </c>
      <c r="P126" s="13">
        <f t="shared" si="4"/>
        <v>0</v>
      </c>
      <c r="Q126" s="24">
        <f t="shared" si="5"/>
        <v>0</v>
      </c>
      <c r="S126" s="11">
        <f>SUM(E126,H126,K126)</f>
        <v>0</v>
      </c>
    </row>
    <row r="127" spans="1:51" ht="15.75" x14ac:dyDescent="0.25">
      <c r="A127" s="11" t="s">
        <v>301</v>
      </c>
      <c r="O127" s="11" t="str">
        <f t="shared" si="3"/>
        <v/>
      </c>
      <c r="P127" s="13">
        <f t="shared" si="4"/>
        <v>0</v>
      </c>
      <c r="Q127" s="24">
        <f t="shared" si="5"/>
        <v>0</v>
      </c>
      <c r="S127" s="11">
        <f>SUM(E127,H127,K127)</f>
        <v>0</v>
      </c>
    </row>
    <row r="128" spans="1:51" s="43" customFormat="1" ht="15.75" x14ac:dyDescent="0.25">
      <c r="F128" s="44"/>
      <c r="G128" s="45"/>
      <c r="I128" s="44"/>
      <c r="J128" s="45"/>
      <c r="L128" s="44"/>
      <c r="M128" s="45"/>
      <c r="P128" s="46"/>
      <c r="Q128" s="47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</row>
    <row r="129" spans="1:51" s="30" customFormat="1" ht="15.75" x14ac:dyDescent="0.25">
      <c r="A129" s="30" t="s">
        <v>302</v>
      </c>
      <c r="E129" s="31"/>
      <c r="F129" s="32"/>
      <c r="G129" s="33"/>
      <c r="H129" s="34"/>
      <c r="I129" s="35"/>
      <c r="J129" s="36"/>
      <c r="K129" s="37"/>
      <c r="L129" s="38"/>
      <c r="M129" s="39"/>
      <c r="O129" s="30" t="str">
        <f t="shared" si="3"/>
        <v/>
      </c>
      <c r="P129" s="40">
        <f t="shared" si="4"/>
        <v>0</v>
      </c>
      <c r="Q129" s="41">
        <f t="shared" si="5"/>
        <v>0</v>
      </c>
      <c r="S129" s="30">
        <f>SUM(E129,H129,K129)</f>
        <v>0</v>
      </c>
      <c r="W129" s="30">
        <f>SUM(P129,P131,P130,P132,-Z129)</f>
        <v>0</v>
      </c>
      <c r="Z129" s="30">
        <f>MIN(P129:P132)</f>
        <v>0</v>
      </c>
    </row>
    <row r="130" spans="1:51" ht="15.75" x14ac:dyDescent="0.25">
      <c r="A130" s="11" t="s">
        <v>303</v>
      </c>
      <c r="O130" s="11" t="str">
        <f t="shared" si="3"/>
        <v/>
      </c>
      <c r="P130" s="13">
        <f t="shared" si="4"/>
        <v>0</v>
      </c>
      <c r="Q130" s="24">
        <f t="shared" si="5"/>
        <v>0</v>
      </c>
      <c r="S130" s="11">
        <f>SUM(E130,H130,K130)</f>
        <v>0</v>
      </c>
    </row>
    <row r="131" spans="1:51" ht="15.75" x14ac:dyDescent="0.25">
      <c r="A131" s="11" t="s">
        <v>304</v>
      </c>
      <c r="O131" s="11" t="str">
        <f t="shared" si="3"/>
        <v/>
      </c>
      <c r="P131" s="13">
        <f t="shared" si="4"/>
        <v>0</v>
      </c>
      <c r="Q131" s="24">
        <f t="shared" si="5"/>
        <v>0</v>
      </c>
      <c r="S131" s="11">
        <f>SUM(E131,H131,K131)</f>
        <v>0</v>
      </c>
    </row>
    <row r="132" spans="1:51" ht="15.75" x14ac:dyDescent="0.25">
      <c r="A132" s="11" t="s">
        <v>305</v>
      </c>
      <c r="O132" s="11" t="str">
        <f t="shared" si="3"/>
        <v/>
      </c>
      <c r="P132" s="13">
        <f t="shared" si="4"/>
        <v>0</v>
      </c>
      <c r="Q132" s="24">
        <f t="shared" si="5"/>
        <v>0</v>
      </c>
      <c r="S132" s="11">
        <f>SUM(E132,H132,K132)</f>
        <v>0</v>
      </c>
    </row>
    <row r="133" spans="1:51" s="43" customFormat="1" ht="15.75" x14ac:dyDescent="0.25">
      <c r="F133" s="44"/>
      <c r="G133" s="45"/>
      <c r="I133" s="44"/>
      <c r="J133" s="45"/>
      <c r="L133" s="44"/>
      <c r="M133" s="45"/>
      <c r="P133" s="46"/>
      <c r="Q133" s="47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</row>
    <row r="134" spans="1:51" s="30" customFormat="1" ht="15.75" x14ac:dyDescent="0.25">
      <c r="A134" s="30" t="s">
        <v>306</v>
      </c>
      <c r="E134" s="31"/>
      <c r="F134" s="32"/>
      <c r="G134" s="33"/>
      <c r="H134" s="34"/>
      <c r="I134" s="35"/>
      <c r="J134" s="36"/>
      <c r="K134" s="37"/>
      <c r="L134" s="38"/>
      <c r="M134" s="39"/>
      <c r="O134" s="30" t="str">
        <f t="shared" ref="O134:O152" si="6">IF(N134="1violation",-7*1,IF(N134="2violations",-7*2,IF(N134="3violations",-7*3,IF(N134="",""))))</f>
        <v/>
      </c>
      <c r="P134" s="40">
        <f t="shared" ref="P134:P152" si="7">SUM(G134,J134,M134,O134)</f>
        <v>0</v>
      </c>
      <c r="Q134" s="41">
        <f t="shared" ref="Q134:Q152" si="8">IF(F134="S",1*1)+IF(I134="S",1*1)+IF(L134="S",1*1)</f>
        <v>0</v>
      </c>
      <c r="S134" s="30">
        <f>SUM(E134,H134,K134)</f>
        <v>0</v>
      </c>
      <c r="W134" s="30">
        <f>SUM(P134,P136,P135,P137,-Z134)</f>
        <v>0</v>
      </c>
      <c r="Z134" s="30">
        <f>MIN(P134:P137)</f>
        <v>0</v>
      </c>
    </row>
    <row r="135" spans="1:51" ht="15.75" x14ac:dyDescent="0.25">
      <c r="A135" s="11" t="s">
        <v>307</v>
      </c>
      <c r="O135" s="11" t="str">
        <f t="shared" si="6"/>
        <v/>
      </c>
      <c r="P135" s="13">
        <f t="shared" si="7"/>
        <v>0</v>
      </c>
      <c r="Q135" s="24">
        <f t="shared" si="8"/>
        <v>0</v>
      </c>
      <c r="S135" s="11">
        <f>SUM(E135,H135,K135)</f>
        <v>0</v>
      </c>
    </row>
    <row r="136" spans="1:51" ht="15.75" x14ac:dyDescent="0.25">
      <c r="A136" s="11" t="s">
        <v>308</v>
      </c>
      <c r="O136" s="11" t="str">
        <f t="shared" si="6"/>
        <v/>
      </c>
      <c r="P136" s="13">
        <f t="shared" si="7"/>
        <v>0</v>
      </c>
      <c r="Q136" s="24">
        <f t="shared" si="8"/>
        <v>0</v>
      </c>
      <c r="S136" s="11">
        <f>SUM(E136,H136,K136)</f>
        <v>0</v>
      </c>
    </row>
    <row r="137" spans="1:51" ht="15.75" x14ac:dyDescent="0.25">
      <c r="A137" s="11" t="s">
        <v>309</v>
      </c>
      <c r="O137" s="11" t="str">
        <f t="shared" si="6"/>
        <v/>
      </c>
      <c r="P137" s="13">
        <f t="shared" si="7"/>
        <v>0</v>
      </c>
      <c r="Q137" s="24">
        <f t="shared" si="8"/>
        <v>0</v>
      </c>
      <c r="S137" s="11">
        <f>SUM(E137,H137,K137)</f>
        <v>0</v>
      </c>
    </row>
    <row r="138" spans="1:51" s="43" customFormat="1" ht="15.75" x14ac:dyDescent="0.25">
      <c r="F138" s="44"/>
      <c r="G138" s="45"/>
      <c r="I138" s="44"/>
      <c r="J138" s="45"/>
      <c r="L138" s="44"/>
      <c r="M138" s="45"/>
      <c r="P138" s="46"/>
      <c r="Q138" s="47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</row>
    <row r="139" spans="1:51" s="30" customFormat="1" ht="15.75" x14ac:dyDescent="0.25">
      <c r="A139" s="30" t="s">
        <v>310</v>
      </c>
      <c r="E139" s="31"/>
      <c r="F139" s="32"/>
      <c r="G139" s="33"/>
      <c r="H139" s="34"/>
      <c r="I139" s="35"/>
      <c r="J139" s="36"/>
      <c r="K139" s="37"/>
      <c r="L139" s="38"/>
      <c r="M139" s="39"/>
      <c r="O139" s="30" t="str">
        <f t="shared" si="6"/>
        <v/>
      </c>
      <c r="P139" s="40">
        <f t="shared" si="7"/>
        <v>0</v>
      </c>
      <c r="Q139" s="41">
        <f t="shared" si="8"/>
        <v>0</v>
      </c>
      <c r="S139" s="30">
        <f>SUM(E139,H139,K139)</f>
        <v>0</v>
      </c>
      <c r="W139" s="30">
        <f>SUM(P139,P141,P140,P142,-Z139)</f>
        <v>0</v>
      </c>
      <c r="Z139" s="30">
        <f>MIN(P139:P142)</f>
        <v>0</v>
      </c>
    </row>
    <row r="140" spans="1:51" ht="15.75" x14ac:dyDescent="0.25">
      <c r="A140" s="11" t="s">
        <v>311</v>
      </c>
      <c r="O140" s="11" t="str">
        <f t="shared" si="6"/>
        <v/>
      </c>
      <c r="P140" s="13">
        <f t="shared" si="7"/>
        <v>0</v>
      </c>
      <c r="Q140" s="24">
        <f t="shared" si="8"/>
        <v>0</v>
      </c>
      <c r="S140" s="11">
        <f>SUM(E140,H140,K140)</f>
        <v>0</v>
      </c>
    </row>
    <row r="141" spans="1:51" ht="15.75" x14ac:dyDescent="0.25">
      <c r="A141" s="11" t="s">
        <v>312</v>
      </c>
      <c r="O141" s="11" t="str">
        <f t="shared" si="6"/>
        <v/>
      </c>
      <c r="P141" s="13">
        <f t="shared" si="7"/>
        <v>0</v>
      </c>
      <c r="Q141" s="24">
        <f t="shared" si="8"/>
        <v>0</v>
      </c>
      <c r="S141" s="11">
        <f>SUM(E141,H141,K141)</f>
        <v>0</v>
      </c>
    </row>
    <row r="142" spans="1:51" ht="15.75" x14ac:dyDescent="0.25">
      <c r="A142" s="11" t="s">
        <v>313</v>
      </c>
      <c r="O142" s="11" t="str">
        <f t="shared" si="6"/>
        <v/>
      </c>
      <c r="P142" s="13">
        <f t="shared" si="7"/>
        <v>0</v>
      </c>
      <c r="Q142" s="24">
        <f t="shared" si="8"/>
        <v>0</v>
      </c>
      <c r="S142" s="11">
        <f>SUM(E142,H142,K142)</f>
        <v>0</v>
      </c>
    </row>
    <row r="143" spans="1:51" s="43" customFormat="1" ht="15.75" x14ac:dyDescent="0.25">
      <c r="F143" s="44"/>
      <c r="G143" s="45"/>
      <c r="I143" s="44"/>
      <c r="J143" s="45"/>
      <c r="L143" s="44"/>
      <c r="M143" s="45"/>
      <c r="P143" s="46"/>
      <c r="Q143" s="47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</row>
    <row r="144" spans="1:51" s="30" customFormat="1" ht="15.75" x14ac:dyDescent="0.25">
      <c r="A144" s="30" t="s">
        <v>314</v>
      </c>
      <c r="E144" s="31"/>
      <c r="F144" s="32"/>
      <c r="G144" s="33"/>
      <c r="H144" s="34"/>
      <c r="I144" s="35"/>
      <c r="J144" s="36"/>
      <c r="K144" s="37"/>
      <c r="L144" s="38"/>
      <c r="M144" s="39"/>
      <c r="O144" s="30" t="str">
        <f t="shared" si="6"/>
        <v/>
      </c>
      <c r="P144" s="40">
        <f t="shared" si="7"/>
        <v>0</v>
      </c>
      <c r="Q144" s="41">
        <f t="shared" si="8"/>
        <v>0</v>
      </c>
      <c r="S144" s="30">
        <f>SUM(E144,H144,K144)</f>
        <v>0</v>
      </c>
      <c r="W144" s="30">
        <f>SUM(P144,P146,P145,P147,-Z144)</f>
        <v>0</v>
      </c>
      <c r="Z144" s="30">
        <f>MIN(P144:P147)</f>
        <v>0</v>
      </c>
    </row>
    <row r="145" spans="1:51" ht="15.75" x14ac:dyDescent="0.25">
      <c r="A145" s="11" t="s">
        <v>315</v>
      </c>
      <c r="O145" s="11" t="str">
        <f t="shared" si="6"/>
        <v/>
      </c>
      <c r="P145" s="13">
        <f t="shared" si="7"/>
        <v>0</v>
      </c>
      <c r="Q145" s="24">
        <f t="shared" si="8"/>
        <v>0</v>
      </c>
      <c r="S145" s="11">
        <f>SUM(E145,H145,K145)</f>
        <v>0</v>
      </c>
    </row>
    <row r="146" spans="1:51" ht="15.75" x14ac:dyDescent="0.25">
      <c r="A146" s="11" t="s">
        <v>316</v>
      </c>
      <c r="O146" s="11" t="str">
        <f t="shared" si="6"/>
        <v/>
      </c>
      <c r="P146" s="13">
        <f t="shared" si="7"/>
        <v>0</v>
      </c>
      <c r="Q146" s="24">
        <f t="shared" si="8"/>
        <v>0</v>
      </c>
      <c r="S146" s="11">
        <f>SUM(E146,H146,K146)</f>
        <v>0</v>
      </c>
    </row>
    <row r="147" spans="1:51" ht="15.75" x14ac:dyDescent="0.25">
      <c r="A147" s="11" t="s">
        <v>317</v>
      </c>
      <c r="O147" s="11" t="str">
        <f t="shared" si="6"/>
        <v/>
      </c>
      <c r="P147" s="13">
        <f t="shared" si="7"/>
        <v>0</v>
      </c>
      <c r="Q147" s="24">
        <f t="shared" si="8"/>
        <v>0</v>
      </c>
      <c r="S147" s="11">
        <f>SUM(E147,H147,K147)</f>
        <v>0</v>
      </c>
    </row>
    <row r="148" spans="1:51" s="43" customFormat="1" ht="15.75" x14ac:dyDescent="0.25">
      <c r="F148" s="44"/>
      <c r="G148" s="45"/>
      <c r="I148" s="44"/>
      <c r="J148" s="45"/>
      <c r="L148" s="44"/>
      <c r="M148" s="45"/>
      <c r="P148" s="46"/>
      <c r="Q148" s="47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</row>
    <row r="149" spans="1:51" s="30" customFormat="1" ht="15.75" x14ac:dyDescent="0.25">
      <c r="A149" s="30" t="s">
        <v>318</v>
      </c>
      <c r="E149" s="31"/>
      <c r="F149" s="32"/>
      <c r="G149" s="33"/>
      <c r="H149" s="34"/>
      <c r="I149" s="35"/>
      <c r="J149" s="36"/>
      <c r="K149" s="37"/>
      <c r="L149" s="38"/>
      <c r="M149" s="39"/>
      <c r="O149" s="30" t="str">
        <f t="shared" si="6"/>
        <v/>
      </c>
      <c r="P149" s="40">
        <f t="shared" si="7"/>
        <v>0</v>
      </c>
      <c r="Q149" s="41">
        <f t="shared" si="8"/>
        <v>0</v>
      </c>
      <c r="S149" s="30">
        <f>SUM(E149,H149,K149)</f>
        <v>0</v>
      </c>
      <c r="W149" s="30">
        <f>SUM(P149,P151,P150,P152,-Z149)</f>
        <v>0</v>
      </c>
      <c r="Z149" s="30">
        <f>MIN(P149:P152)</f>
        <v>0</v>
      </c>
    </row>
    <row r="150" spans="1:51" ht="15.75" x14ac:dyDescent="0.25">
      <c r="A150" s="11" t="s">
        <v>319</v>
      </c>
      <c r="O150" s="11" t="str">
        <f t="shared" si="6"/>
        <v/>
      </c>
      <c r="P150" s="13">
        <f t="shared" si="7"/>
        <v>0</v>
      </c>
      <c r="Q150" s="24">
        <f t="shared" si="8"/>
        <v>0</v>
      </c>
      <c r="S150" s="11">
        <f>SUM(E150,H150,K150)</f>
        <v>0</v>
      </c>
    </row>
    <row r="151" spans="1:51" ht="15.75" x14ac:dyDescent="0.25">
      <c r="A151" s="11" t="s">
        <v>320</v>
      </c>
      <c r="O151" s="11" t="str">
        <f t="shared" si="6"/>
        <v/>
      </c>
      <c r="P151" s="13">
        <f t="shared" si="7"/>
        <v>0</v>
      </c>
      <c r="Q151" s="24">
        <f t="shared" si="8"/>
        <v>0</v>
      </c>
      <c r="S151" s="11">
        <f>SUM(E151,H151,K151)</f>
        <v>0</v>
      </c>
    </row>
    <row r="152" spans="1:51" ht="15.75" x14ac:dyDescent="0.25">
      <c r="A152" s="11" t="s">
        <v>321</v>
      </c>
      <c r="O152" s="11" t="str">
        <f t="shared" si="6"/>
        <v/>
      </c>
      <c r="P152" s="13">
        <f t="shared" si="7"/>
        <v>0</v>
      </c>
      <c r="Q152" s="24">
        <f t="shared" si="8"/>
        <v>0</v>
      </c>
      <c r="S152" s="11">
        <f>SUM(E152,H152,K152)</f>
        <v>0</v>
      </c>
    </row>
  </sheetData>
  <mergeCells count="1">
    <mergeCell ref="A1:C1"/>
  </mergeCells>
  <conditionalFormatting sqref="O1:O1048576">
    <cfRule type="cellIs" dxfId="152" priority="7" operator="between">
      <formula>-21</formula>
      <formula>-8</formula>
    </cfRule>
    <cfRule type="cellIs" dxfId="151" priority="8" operator="between">
      <formula>-8</formula>
      <formula>-21</formula>
    </cfRule>
  </conditionalFormatting>
  <conditionalFormatting sqref="P1:Q2 P153:Q1048576 P4:P152 Q3">
    <cfRule type="cellIs" dxfId="150" priority="6" operator="equal">
      <formula>15</formula>
    </cfRule>
  </conditionalFormatting>
  <conditionalFormatting sqref="R4:XFD152 A4:D4 N4:P4 A5:P88 A92:P152 E91:P91 A90:P90 E89:P89 A91 A89">
    <cfRule type="expression" dxfId="149" priority="5">
      <formula>$O4&lt;=-8</formula>
    </cfRule>
  </conditionalFormatting>
  <conditionalFormatting sqref="Q4:Q152">
    <cfRule type="cellIs" dxfId="148" priority="4" operator="equal">
      <formula>3</formula>
    </cfRule>
  </conditionalFormatting>
  <conditionalFormatting sqref="Q4:Q152">
    <cfRule type="cellIs" dxfId="147" priority="3" operator="equal">
      <formula>2</formula>
    </cfRule>
  </conditionalFormatting>
  <conditionalFormatting sqref="E4:M4">
    <cfRule type="expression" dxfId="146" priority="2">
      <formula>$O4&lt;=-8</formula>
    </cfRule>
  </conditionalFormatting>
  <conditionalFormatting sqref="P3">
    <cfRule type="cellIs" dxfId="145" priority="1" operator="equal">
      <formula>15</formula>
    </cfRule>
  </conditionalFormatting>
  <conditionalFormatting sqref="B89:D89">
    <cfRule type="expression" dxfId="144" priority="288">
      <formula>$O91&lt;=-8</formula>
    </cfRule>
  </conditionalFormatting>
  <dataValidations count="2">
    <dataValidation type="list" allowBlank="1" showInputMessage="1" showErrorMessage="1" sqref="N4:N152" xr:uid="{85D5B15E-BA75-1942-9F37-B1B12C6A0110}">
      <formula1>$AA$1:$AC$1</formula1>
    </dataValidation>
    <dataValidation type="list" allowBlank="1" showInputMessage="1" showErrorMessage="1" sqref="L4:L7 L149:L152 I149:I152 L144:L147 I144:I147 L139:L142 I139:I142 L134:L137 I134:I137 L129:L132 I129:I132 L124:L127 I124:I127 L119:L122 I119:I122 L114:L117 I114:I117 L109:L112 I109:I112 L104:L107 I104:I107 L99:L102 I99:I102 L94:L97 I94:I97 L89:L92 I89:I92 L84:L87 I84:I87 L79:L82 I79:I82 L74:L77 I74:I77 L69:L72 I69:I72 L64:L67 I64:I67 L59:L62 I59:I62 L54:L57 I54:I57 L49:L52 I49:I52 L44:L47 I44:I47 L39:L42 I39:I42 L34:L37 I34:I37 L29:L32 I29:I32 L24:L27 I24:I27 L19:L22 I19:I22 L14:L17 I14:I17 L9:L12 I9:I12 I4:I7 F9:F12 F149:F152 F144:F147 F139:F142 F134:F137 F129:F132 F124:F127 F119:F122 F114:F117 F109:F112 F104:F107 F99:F102 F94:F97 F89:F92 F84:F87 F79:F82 F74:F77 F69:F72 F64:F67 F59:F62 F54:F57 F49:F52 F44:F47 F39:F42 F34:F37 F29:F32 F24:F27 F19:F22 F14:F17 F4:F7" xr:uid="{BF9011C3-6BE6-2C43-BBE1-8C47977A6E50}">
      <formula1>$V$1:$Z$1</formula1>
    </dataValidation>
  </dataValidations>
  <pageMargins left="0.7" right="0.7" top="0.75" bottom="0.75" header="0.3" footer="0.3"/>
  <pageSetup scale="45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2"/>
  <sheetViews>
    <sheetView workbookViewId="0">
      <selection activeCell="K11" sqref="K11"/>
    </sheetView>
  </sheetViews>
  <sheetFormatPr defaultColWidth="8.7109375" defaultRowHeight="15" x14ac:dyDescent="0.25"/>
  <cols>
    <col min="1" max="3" width="10.28515625" customWidth="1"/>
    <col min="4" max="4" width="10.28515625" style="51" customWidth="1"/>
    <col min="5" max="5" width="18.140625" bestFit="1" customWidth="1"/>
    <col min="6" max="6" width="18.140625" customWidth="1"/>
    <col min="7" max="7" width="11.7109375" bestFit="1" customWidth="1"/>
    <col min="8" max="8" width="11.7109375" customWidth="1"/>
    <col min="9" max="9" width="11.7109375" bestFit="1" customWidth="1"/>
    <col min="10" max="10" width="11.7109375" customWidth="1"/>
    <col min="11" max="12" width="15.7109375" style="1" bestFit="1" customWidth="1"/>
  </cols>
  <sheetData>
    <row r="1" spans="1:12" x14ac:dyDescent="0.25">
      <c r="A1" t="s">
        <v>191</v>
      </c>
      <c r="E1" t="s">
        <v>189</v>
      </c>
    </row>
    <row r="2" spans="1:12" x14ac:dyDescent="0.25">
      <c r="A2" t="s">
        <v>184</v>
      </c>
      <c r="B2" t="s">
        <v>182</v>
      </c>
      <c r="C2" t="s">
        <v>801</v>
      </c>
      <c r="D2" s="51" t="s">
        <v>800</v>
      </c>
      <c r="E2" t="s">
        <v>805</v>
      </c>
      <c r="F2" t="s">
        <v>188</v>
      </c>
      <c r="G2" t="s">
        <v>802</v>
      </c>
      <c r="H2" t="s">
        <v>806</v>
      </c>
      <c r="I2" t="s">
        <v>803</v>
      </c>
      <c r="J2" t="s">
        <v>807</v>
      </c>
      <c r="K2" s="1" t="s">
        <v>804</v>
      </c>
      <c r="L2" s="1" t="s">
        <v>187</v>
      </c>
    </row>
    <row r="3" spans="1:12" x14ac:dyDescent="0.25">
      <c r="A3" t="str">
        <f>Dramatic!A4</f>
        <v>A-201</v>
      </c>
      <c r="B3">
        <f>Dramatic!S4</f>
        <v>7</v>
      </c>
      <c r="C3">
        <f>Dramatic!P4</f>
        <v>67</v>
      </c>
      <c r="I3" s="48"/>
      <c r="J3" s="48"/>
      <c r="K3" s="1">
        <f t="shared" ref="K3:L34" si="0">SUM(E3,G3,I3)</f>
        <v>0</v>
      </c>
      <c r="L3" s="1">
        <f>SUM(F3,H3,J3)</f>
        <v>0</v>
      </c>
    </row>
    <row r="4" spans="1:12" x14ac:dyDescent="0.25">
      <c r="A4" t="str">
        <f>Dramatic!A5</f>
        <v>A-202</v>
      </c>
      <c r="B4">
        <f>Dramatic!S5</f>
        <v>10</v>
      </c>
      <c r="C4">
        <f>Dramatic!P5</f>
        <v>61</v>
      </c>
      <c r="K4" s="1">
        <f t="shared" si="0"/>
        <v>0</v>
      </c>
      <c r="L4" s="1">
        <f t="shared" si="0"/>
        <v>0</v>
      </c>
    </row>
    <row r="5" spans="1:12" x14ac:dyDescent="0.25">
      <c r="A5" t="str">
        <f>Dramatic!A6</f>
        <v>A-203</v>
      </c>
      <c r="B5">
        <f>Dramatic!S6</f>
        <v>8</v>
      </c>
      <c r="C5">
        <f>Dramatic!P6</f>
        <v>71</v>
      </c>
      <c r="I5" s="48"/>
      <c r="J5" s="48"/>
      <c r="K5" s="1">
        <f t="shared" si="0"/>
        <v>0</v>
      </c>
      <c r="L5" s="1">
        <f t="shared" si="0"/>
        <v>0</v>
      </c>
    </row>
    <row r="6" spans="1:12" x14ac:dyDescent="0.25">
      <c r="A6" t="str">
        <f>Dramatic!A7</f>
        <v>A-204</v>
      </c>
      <c r="B6">
        <f>Dramatic!S7</f>
        <v>4</v>
      </c>
      <c r="C6">
        <f>Dramatic!P7</f>
        <v>71</v>
      </c>
      <c r="E6">
        <v>5</v>
      </c>
      <c r="F6">
        <v>24</v>
      </c>
      <c r="G6">
        <v>4</v>
      </c>
      <c r="H6">
        <v>25</v>
      </c>
      <c r="I6">
        <v>2</v>
      </c>
      <c r="J6">
        <v>25</v>
      </c>
      <c r="K6" s="1">
        <f t="shared" si="0"/>
        <v>11</v>
      </c>
      <c r="L6" s="1">
        <f t="shared" si="0"/>
        <v>74</v>
      </c>
    </row>
    <row r="7" spans="1:12" x14ac:dyDescent="0.25">
      <c r="A7" t="str">
        <f>Dramatic!A124</f>
        <v>AA-201</v>
      </c>
      <c r="B7">
        <f>Dramatic!S124</f>
        <v>0</v>
      </c>
      <c r="C7">
        <f>Dramatic!P8</f>
        <v>0</v>
      </c>
      <c r="I7" s="48"/>
      <c r="J7" s="48"/>
      <c r="K7" s="1">
        <f t="shared" si="0"/>
        <v>0</v>
      </c>
      <c r="L7" s="1">
        <f t="shared" si="0"/>
        <v>0</v>
      </c>
    </row>
    <row r="8" spans="1:12" x14ac:dyDescent="0.25">
      <c r="A8" t="str">
        <f>Dramatic!A125</f>
        <v>AA-202</v>
      </c>
      <c r="B8">
        <f>Dramatic!S125</f>
        <v>0</v>
      </c>
      <c r="C8">
        <f>Dramatic!P9</f>
        <v>68</v>
      </c>
      <c r="K8" s="1">
        <f t="shared" si="0"/>
        <v>0</v>
      </c>
      <c r="L8" s="1">
        <f t="shared" si="0"/>
        <v>0</v>
      </c>
    </row>
    <row r="9" spans="1:12" x14ac:dyDescent="0.25">
      <c r="A9" t="str">
        <f>Dramatic!A126</f>
        <v>AA-203</v>
      </c>
      <c r="B9">
        <f>Dramatic!S126</f>
        <v>0</v>
      </c>
      <c r="C9">
        <f>Dramatic!P10</f>
        <v>70</v>
      </c>
      <c r="I9" s="48"/>
      <c r="J9" s="48"/>
      <c r="K9" s="1">
        <f t="shared" si="0"/>
        <v>0</v>
      </c>
      <c r="L9" s="1">
        <f t="shared" si="0"/>
        <v>0</v>
      </c>
    </row>
    <row r="10" spans="1:12" x14ac:dyDescent="0.25">
      <c r="A10" t="str">
        <f>Dramatic!A127</f>
        <v>AA-204</v>
      </c>
      <c r="B10">
        <f>Dramatic!S127</f>
        <v>0</v>
      </c>
      <c r="C10">
        <f>Dramatic!P11</f>
        <v>67</v>
      </c>
      <c r="K10" s="1">
        <f t="shared" si="0"/>
        <v>0</v>
      </c>
      <c r="L10" s="1">
        <f t="shared" si="0"/>
        <v>0</v>
      </c>
    </row>
    <row r="11" spans="1:12" x14ac:dyDescent="0.25">
      <c r="A11" t="str">
        <f>Dramatic!A9</f>
        <v>B-201</v>
      </c>
      <c r="B11">
        <f>Dramatic!S9</f>
        <v>5</v>
      </c>
      <c r="C11">
        <f>Dramatic!P12</f>
        <v>50</v>
      </c>
      <c r="E11">
        <v>3</v>
      </c>
      <c r="F11">
        <v>24</v>
      </c>
      <c r="G11">
        <v>5</v>
      </c>
      <c r="H11">
        <v>25</v>
      </c>
      <c r="I11" s="48">
        <v>6</v>
      </c>
      <c r="J11" s="48">
        <v>24</v>
      </c>
      <c r="K11" s="1">
        <f t="shared" si="0"/>
        <v>14</v>
      </c>
      <c r="L11" s="1">
        <f t="shared" si="0"/>
        <v>73</v>
      </c>
    </row>
    <row r="12" spans="1:12" x14ac:dyDescent="0.25">
      <c r="A12" t="str">
        <f>Dramatic!A10</f>
        <v>B-202</v>
      </c>
      <c r="B12">
        <f>Dramatic!S10</f>
        <v>7</v>
      </c>
      <c r="C12">
        <f>Dramatic!P13</f>
        <v>0</v>
      </c>
      <c r="K12" s="1">
        <f t="shared" si="0"/>
        <v>0</v>
      </c>
      <c r="L12" s="1">
        <f t="shared" si="0"/>
        <v>0</v>
      </c>
    </row>
    <row r="13" spans="1:12" x14ac:dyDescent="0.25">
      <c r="A13" t="str">
        <f>Dramatic!A11</f>
        <v>B-203</v>
      </c>
      <c r="B13">
        <f>Dramatic!S11</f>
        <v>5</v>
      </c>
      <c r="C13">
        <f>Dramatic!P14</f>
        <v>57</v>
      </c>
      <c r="E13">
        <v>1</v>
      </c>
      <c r="F13">
        <v>25</v>
      </c>
      <c r="G13">
        <v>1</v>
      </c>
      <c r="H13">
        <v>25</v>
      </c>
      <c r="I13" s="48">
        <v>5</v>
      </c>
      <c r="J13" s="48">
        <v>25</v>
      </c>
      <c r="K13" s="1">
        <f t="shared" si="0"/>
        <v>7</v>
      </c>
      <c r="L13" s="1">
        <f t="shared" si="0"/>
        <v>75</v>
      </c>
    </row>
    <row r="14" spans="1:12" x14ac:dyDescent="0.25">
      <c r="A14" t="str">
        <f>Dramatic!A12</f>
        <v>B-204</v>
      </c>
      <c r="B14">
        <f>Dramatic!S12</f>
        <v>12</v>
      </c>
      <c r="C14">
        <f>Dramatic!P15</f>
        <v>53</v>
      </c>
      <c r="K14" s="1">
        <f t="shared" si="0"/>
        <v>0</v>
      </c>
      <c r="L14" s="1">
        <f t="shared" si="0"/>
        <v>0</v>
      </c>
    </row>
    <row r="15" spans="1:12" x14ac:dyDescent="0.25">
      <c r="A15" t="str">
        <f>Dramatic!A129</f>
        <v>BB-201</v>
      </c>
      <c r="B15">
        <f>Dramatic!S129</f>
        <v>0</v>
      </c>
      <c r="C15">
        <f>Dramatic!P16</f>
        <v>0</v>
      </c>
      <c r="I15" s="48"/>
      <c r="J15" s="48"/>
      <c r="K15" s="1">
        <f t="shared" si="0"/>
        <v>0</v>
      </c>
      <c r="L15" s="1">
        <f t="shared" si="0"/>
        <v>0</v>
      </c>
    </row>
    <row r="16" spans="1:12" x14ac:dyDescent="0.25">
      <c r="A16" t="str">
        <f>Dramatic!A130</f>
        <v>BB-202</v>
      </c>
      <c r="B16">
        <f>Dramatic!S130</f>
        <v>0</v>
      </c>
      <c r="C16">
        <f>Dramatic!P17</f>
        <v>0</v>
      </c>
      <c r="K16" s="1">
        <f t="shared" si="0"/>
        <v>0</v>
      </c>
      <c r="L16" s="1">
        <f t="shared" si="0"/>
        <v>0</v>
      </c>
    </row>
    <row r="17" spans="1:12" x14ac:dyDescent="0.25">
      <c r="A17" t="str">
        <f>Dramatic!A131</f>
        <v>BB-203</v>
      </c>
      <c r="B17">
        <f>Dramatic!S131</f>
        <v>0</v>
      </c>
      <c r="C17">
        <f>Dramatic!P18</f>
        <v>0</v>
      </c>
      <c r="I17" s="48"/>
      <c r="J17" s="48"/>
      <c r="K17" s="1">
        <f t="shared" si="0"/>
        <v>0</v>
      </c>
      <c r="L17" s="1">
        <f t="shared" si="0"/>
        <v>0</v>
      </c>
    </row>
    <row r="18" spans="1:12" x14ac:dyDescent="0.25">
      <c r="A18" t="str">
        <f>Dramatic!A132</f>
        <v>BB-204</v>
      </c>
      <c r="B18">
        <f>Dramatic!S132</f>
        <v>0</v>
      </c>
      <c r="C18">
        <f>Dramatic!P19</f>
        <v>66</v>
      </c>
      <c r="K18" s="1">
        <f t="shared" si="0"/>
        <v>0</v>
      </c>
      <c r="L18" s="1">
        <f t="shared" si="0"/>
        <v>0</v>
      </c>
    </row>
    <row r="19" spans="1:12" x14ac:dyDescent="0.25">
      <c r="A19" t="str">
        <f>Dramatic!A14</f>
        <v>C-201</v>
      </c>
      <c r="B19">
        <f>Dramatic!S14</f>
        <v>12</v>
      </c>
      <c r="C19">
        <f>Dramatic!P20</f>
        <v>63</v>
      </c>
      <c r="I19" s="48"/>
      <c r="J19" s="48"/>
      <c r="K19" s="1">
        <f t="shared" si="0"/>
        <v>0</v>
      </c>
      <c r="L19" s="1">
        <f t="shared" si="0"/>
        <v>0</v>
      </c>
    </row>
    <row r="20" spans="1:12" x14ac:dyDescent="0.25">
      <c r="A20" t="str">
        <f>Dramatic!A15</f>
        <v>C-202</v>
      </c>
      <c r="B20">
        <f>Dramatic!S15</f>
        <v>12</v>
      </c>
      <c r="C20">
        <f>Dramatic!P21</f>
        <v>59</v>
      </c>
      <c r="K20" s="1">
        <f t="shared" si="0"/>
        <v>0</v>
      </c>
      <c r="L20" s="1">
        <f t="shared" si="0"/>
        <v>0</v>
      </c>
    </row>
    <row r="21" spans="1:12" x14ac:dyDescent="0.25">
      <c r="A21" t="str">
        <f>Dramatic!A16</f>
        <v>C-203</v>
      </c>
      <c r="B21">
        <f>Dramatic!S16</f>
        <v>0</v>
      </c>
      <c r="C21">
        <f>Dramatic!P22</f>
        <v>61</v>
      </c>
      <c r="I21" s="48"/>
      <c r="J21" s="48"/>
      <c r="K21" s="1">
        <f t="shared" si="0"/>
        <v>0</v>
      </c>
      <c r="L21" s="1">
        <f t="shared" si="0"/>
        <v>0</v>
      </c>
    </row>
    <row r="22" spans="1:12" x14ac:dyDescent="0.25">
      <c r="A22" t="str">
        <f>Dramatic!A17</f>
        <v>C-204</v>
      </c>
      <c r="B22">
        <f>Dramatic!S17</f>
        <v>0</v>
      </c>
      <c r="C22">
        <f>Dramatic!P23</f>
        <v>0</v>
      </c>
      <c r="K22" s="1">
        <f t="shared" si="0"/>
        <v>0</v>
      </c>
      <c r="L22" s="1">
        <f t="shared" si="0"/>
        <v>0</v>
      </c>
    </row>
    <row r="23" spans="1:12" x14ac:dyDescent="0.25">
      <c r="A23" t="str">
        <f>Dramatic!A134</f>
        <v>CC-201</v>
      </c>
      <c r="B23">
        <f>Dramatic!S134</f>
        <v>0</v>
      </c>
      <c r="C23">
        <f>Dramatic!P24</f>
        <v>64</v>
      </c>
      <c r="I23" s="48"/>
      <c r="J23" s="48"/>
      <c r="K23" s="1">
        <f t="shared" si="0"/>
        <v>0</v>
      </c>
      <c r="L23" s="1">
        <f t="shared" si="0"/>
        <v>0</v>
      </c>
    </row>
    <row r="24" spans="1:12" x14ac:dyDescent="0.25">
      <c r="A24" t="str">
        <f>Dramatic!A135</f>
        <v>CC-202</v>
      </c>
      <c r="B24">
        <f>Dramatic!S135</f>
        <v>0</v>
      </c>
      <c r="C24">
        <f>Dramatic!P25</f>
        <v>64</v>
      </c>
      <c r="K24" s="1">
        <f t="shared" si="0"/>
        <v>0</v>
      </c>
      <c r="L24" s="1">
        <f t="shared" si="0"/>
        <v>0</v>
      </c>
    </row>
    <row r="25" spans="1:12" x14ac:dyDescent="0.25">
      <c r="A25" t="str">
        <f>Dramatic!A136</f>
        <v>CC-203</v>
      </c>
      <c r="B25">
        <f>Dramatic!S136</f>
        <v>0</v>
      </c>
      <c r="C25">
        <f>Dramatic!P26</f>
        <v>58</v>
      </c>
      <c r="I25" s="48"/>
      <c r="J25" s="48"/>
      <c r="K25" s="1">
        <f t="shared" si="0"/>
        <v>0</v>
      </c>
      <c r="L25" s="1">
        <f t="shared" si="0"/>
        <v>0</v>
      </c>
    </row>
    <row r="26" spans="1:12" x14ac:dyDescent="0.25">
      <c r="A26" t="str">
        <f>Dramatic!A137</f>
        <v>CC-204</v>
      </c>
      <c r="B26">
        <f>Dramatic!S137</f>
        <v>0</v>
      </c>
      <c r="C26">
        <f>Dramatic!P27</f>
        <v>66</v>
      </c>
      <c r="K26" s="1">
        <f t="shared" si="0"/>
        <v>0</v>
      </c>
      <c r="L26" s="1">
        <f t="shared" si="0"/>
        <v>0</v>
      </c>
    </row>
    <row r="27" spans="1:12" x14ac:dyDescent="0.25">
      <c r="A27" t="str">
        <f>Dramatic!A19</f>
        <v>D-201</v>
      </c>
      <c r="B27">
        <f>Dramatic!S19</f>
        <v>10</v>
      </c>
      <c r="C27">
        <f>Dramatic!P28</f>
        <v>0</v>
      </c>
      <c r="I27" s="48"/>
      <c r="J27" s="48"/>
      <c r="K27" s="1">
        <f t="shared" si="0"/>
        <v>0</v>
      </c>
      <c r="L27" s="1">
        <f t="shared" si="0"/>
        <v>0</v>
      </c>
    </row>
    <row r="28" spans="1:12" x14ac:dyDescent="0.25">
      <c r="A28" t="str">
        <f>Dramatic!A20</f>
        <v>D-202</v>
      </c>
      <c r="B28">
        <f>Dramatic!S20</f>
        <v>11</v>
      </c>
      <c r="C28">
        <f>Dramatic!P29</f>
        <v>68</v>
      </c>
      <c r="K28" s="1">
        <f t="shared" si="0"/>
        <v>0</v>
      </c>
      <c r="L28" s="1">
        <f t="shared" si="0"/>
        <v>0</v>
      </c>
    </row>
    <row r="29" spans="1:12" x14ac:dyDescent="0.25">
      <c r="A29" t="str">
        <f>Dramatic!A21</f>
        <v>D-203</v>
      </c>
      <c r="B29">
        <f>Dramatic!S21</f>
        <v>12</v>
      </c>
      <c r="C29">
        <f>Dramatic!P30</f>
        <v>57</v>
      </c>
      <c r="I29" s="48"/>
      <c r="J29" s="48"/>
      <c r="K29" s="1">
        <f t="shared" si="0"/>
        <v>0</v>
      </c>
      <c r="L29" s="1">
        <f t="shared" si="0"/>
        <v>0</v>
      </c>
    </row>
    <row r="30" spans="1:12" x14ac:dyDescent="0.25">
      <c r="A30" t="str">
        <f>Dramatic!A22</f>
        <v>D-204</v>
      </c>
      <c r="B30">
        <f>Dramatic!S22</f>
        <v>12</v>
      </c>
      <c r="C30">
        <f>Dramatic!P31</f>
        <v>69</v>
      </c>
      <c r="K30" s="1">
        <f t="shared" si="0"/>
        <v>0</v>
      </c>
      <c r="L30" s="1">
        <f t="shared" si="0"/>
        <v>0</v>
      </c>
    </row>
    <row r="31" spans="1:12" x14ac:dyDescent="0.25">
      <c r="A31" t="str">
        <f>Dramatic!A139</f>
        <v>DD-201</v>
      </c>
      <c r="B31">
        <f>Dramatic!S139</f>
        <v>0</v>
      </c>
      <c r="C31">
        <f>Dramatic!P32</f>
        <v>59</v>
      </c>
      <c r="I31" s="48"/>
      <c r="J31" s="48"/>
      <c r="K31" s="1">
        <f t="shared" si="0"/>
        <v>0</v>
      </c>
      <c r="L31" s="1">
        <f t="shared" si="0"/>
        <v>0</v>
      </c>
    </row>
    <row r="32" spans="1:12" x14ac:dyDescent="0.25">
      <c r="A32" t="str">
        <f>Dramatic!A140</f>
        <v>DD-202</v>
      </c>
      <c r="B32">
        <f>Dramatic!S140</f>
        <v>0</v>
      </c>
      <c r="C32">
        <f>Dramatic!P33</f>
        <v>0</v>
      </c>
      <c r="K32" s="1">
        <f t="shared" si="0"/>
        <v>0</v>
      </c>
      <c r="L32" s="1">
        <f t="shared" si="0"/>
        <v>0</v>
      </c>
    </row>
    <row r="33" spans="1:12" x14ac:dyDescent="0.25">
      <c r="A33" t="str">
        <f>Dramatic!A141</f>
        <v>DD-203</v>
      </c>
      <c r="B33">
        <f>Dramatic!S141</f>
        <v>0</v>
      </c>
      <c r="C33">
        <f>Dramatic!P34</f>
        <v>0</v>
      </c>
      <c r="I33" s="48"/>
      <c r="J33" s="48"/>
      <c r="K33" s="1">
        <f t="shared" si="0"/>
        <v>0</v>
      </c>
      <c r="L33" s="1">
        <f t="shared" si="0"/>
        <v>0</v>
      </c>
    </row>
    <row r="34" spans="1:12" x14ac:dyDescent="0.25">
      <c r="A34" t="str">
        <f>Dramatic!A142</f>
        <v>DD-204</v>
      </c>
      <c r="B34">
        <f>Dramatic!S142</f>
        <v>0</v>
      </c>
      <c r="C34">
        <f>Dramatic!P35</f>
        <v>67</v>
      </c>
      <c r="K34" s="1">
        <f t="shared" si="0"/>
        <v>0</v>
      </c>
      <c r="L34" s="1">
        <f t="shared" si="0"/>
        <v>0</v>
      </c>
    </row>
    <row r="35" spans="1:12" x14ac:dyDescent="0.25">
      <c r="A35" t="str">
        <f>Dramatic!A24</f>
        <v>E-201</v>
      </c>
      <c r="B35">
        <f>Dramatic!S24</f>
        <v>10</v>
      </c>
      <c r="C35">
        <f>Dramatic!P36</f>
        <v>0</v>
      </c>
      <c r="I35" s="48"/>
      <c r="J35" s="48"/>
      <c r="K35" s="1">
        <f t="shared" ref="K35:L66" si="1">SUM(E35,G35,I35)</f>
        <v>0</v>
      </c>
      <c r="L35" s="1">
        <f t="shared" si="1"/>
        <v>0</v>
      </c>
    </row>
    <row r="36" spans="1:12" x14ac:dyDescent="0.25">
      <c r="A36" t="str">
        <f>Dramatic!A25</f>
        <v>E-202</v>
      </c>
      <c r="B36">
        <f>Dramatic!S25</f>
        <v>12</v>
      </c>
      <c r="C36">
        <f>Dramatic!P37</f>
        <v>0</v>
      </c>
      <c r="K36" s="1">
        <f t="shared" si="1"/>
        <v>0</v>
      </c>
      <c r="L36" s="1">
        <f t="shared" si="1"/>
        <v>0</v>
      </c>
    </row>
    <row r="37" spans="1:12" x14ac:dyDescent="0.25">
      <c r="A37" t="str">
        <f>Dramatic!A26</f>
        <v>E-203</v>
      </c>
      <c r="B37">
        <f>Dramatic!S26</f>
        <v>11</v>
      </c>
      <c r="C37">
        <f>Dramatic!P38</f>
        <v>0</v>
      </c>
      <c r="I37" s="48"/>
      <c r="J37" s="48"/>
      <c r="K37" s="1">
        <f t="shared" si="1"/>
        <v>0</v>
      </c>
      <c r="L37" s="1">
        <f t="shared" si="1"/>
        <v>0</v>
      </c>
    </row>
    <row r="38" spans="1:12" x14ac:dyDescent="0.25">
      <c r="A38" t="str">
        <f>Dramatic!A27</f>
        <v>E-204</v>
      </c>
      <c r="B38">
        <f>Dramatic!S27</f>
        <v>9</v>
      </c>
      <c r="C38">
        <f>Dramatic!P39</f>
        <v>68</v>
      </c>
      <c r="K38" s="1">
        <f t="shared" si="1"/>
        <v>0</v>
      </c>
      <c r="L38" s="1">
        <f t="shared" si="1"/>
        <v>0</v>
      </c>
    </row>
    <row r="39" spans="1:12" x14ac:dyDescent="0.25">
      <c r="A39" t="str">
        <f>Dramatic!A144</f>
        <v>EE-201</v>
      </c>
      <c r="B39">
        <f>Dramatic!S144</f>
        <v>0</v>
      </c>
      <c r="C39">
        <f>Dramatic!P40</f>
        <v>0</v>
      </c>
      <c r="I39" s="48"/>
      <c r="J39" s="48"/>
      <c r="K39" s="1">
        <f t="shared" si="1"/>
        <v>0</v>
      </c>
      <c r="L39" s="1">
        <f t="shared" si="1"/>
        <v>0</v>
      </c>
    </row>
    <row r="40" spans="1:12" x14ac:dyDescent="0.25">
      <c r="A40" t="str">
        <f>Dramatic!A145</f>
        <v>EE-202</v>
      </c>
      <c r="B40">
        <f>Dramatic!S145</f>
        <v>0</v>
      </c>
      <c r="C40">
        <f>Dramatic!P41</f>
        <v>0</v>
      </c>
      <c r="K40" s="1">
        <f t="shared" si="1"/>
        <v>0</v>
      </c>
      <c r="L40" s="1">
        <f t="shared" si="1"/>
        <v>0</v>
      </c>
    </row>
    <row r="41" spans="1:12" x14ac:dyDescent="0.25">
      <c r="A41" t="str">
        <f>Dramatic!A146</f>
        <v>EE-203</v>
      </c>
      <c r="B41">
        <f>Dramatic!S146</f>
        <v>0</v>
      </c>
      <c r="C41">
        <f>Dramatic!P42</f>
        <v>0</v>
      </c>
      <c r="I41" s="48"/>
      <c r="J41" s="48"/>
      <c r="K41" s="1">
        <f t="shared" si="1"/>
        <v>0</v>
      </c>
      <c r="L41" s="1">
        <f t="shared" si="1"/>
        <v>0</v>
      </c>
    </row>
    <row r="42" spans="1:12" x14ac:dyDescent="0.25">
      <c r="A42" t="str">
        <f>Dramatic!A147</f>
        <v>EE-204</v>
      </c>
      <c r="B42">
        <f>Dramatic!S147</f>
        <v>0</v>
      </c>
      <c r="C42">
        <f>Dramatic!P43</f>
        <v>0</v>
      </c>
      <c r="K42" s="1">
        <f t="shared" si="1"/>
        <v>0</v>
      </c>
      <c r="L42" s="1">
        <f t="shared" si="1"/>
        <v>0</v>
      </c>
    </row>
    <row r="43" spans="1:12" x14ac:dyDescent="0.25">
      <c r="A43" t="str">
        <f>Dramatic!A29</f>
        <v>F-201</v>
      </c>
      <c r="B43">
        <f>Dramatic!S29</f>
        <v>8</v>
      </c>
      <c r="C43">
        <f>Dramatic!P44</f>
        <v>49</v>
      </c>
      <c r="I43" s="48"/>
      <c r="J43" s="48"/>
      <c r="K43" s="1">
        <f t="shared" si="1"/>
        <v>0</v>
      </c>
      <c r="L43" s="1">
        <f t="shared" si="1"/>
        <v>0</v>
      </c>
    </row>
    <row r="44" spans="1:12" x14ac:dyDescent="0.25">
      <c r="A44" t="str">
        <f>Dramatic!A30</f>
        <v>F-202</v>
      </c>
      <c r="B44">
        <f>Dramatic!S30</f>
        <v>10</v>
      </c>
      <c r="C44">
        <f>Dramatic!P45</f>
        <v>57</v>
      </c>
      <c r="K44" s="1">
        <f t="shared" si="1"/>
        <v>0</v>
      </c>
      <c r="L44" s="1">
        <f t="shared" si="1"/>
        <v>0</v>
      </c>
    </row>
    <row r="45" spans="1:12" x14ac:dyDescent="0.25">
      <c r="A45" t="str">
        <f>Dramatic!A31</f>
        <v>F-203</v>
      </c>
      <c r="B45">
        <f>Dramatic!S31</f>
        <v>10</v>
      </c>
      <c r="C45">
        <f>Dramatic!P46</f>
        <v>55</v>
      </c>
      <c r="I45" s="48"/>
      <c r="J45" s="48"/>
      <c r="K45" s="1">
        <f t="shared" si="1"/>
        <v>0</v>
      </c>
      <c r="L45" s="1">
        <f t="shared" si="1"/>
        <v>0</v>
      </c>
    </row>
    <row r="46" spans="1:12" x14ac:dyDescent="0.25">
      <c r="A46" t="str">
        <f>Dramatic!A32</f>
        <v>F-204</v>
      </c>
      <c r="B46">
        <f>Dramatic!S32</f>
        <v>12</v>
      </c>
      <c r="C46">
        <f>Dramatic!P47</f>
        <v>56</v>
      </c>
      <c r="K46" s="1">
        <f t="shared" si="1"/>
        <v>0</v>
      </c>
      <c r="L46" s="1">
        <f t="shared" si="1"/>
        <v>0</v>
      </c>
    </row>
    <row r="47" spans="1:12" x14ac:dyDescent="0.25">
      <c r="A47" t="str">
        <f>Dramatic!A149</f>
        <v>FF-201</v>
      </c>
      <c r="B47">
        <f>Dramatic!S149</f>
        <v>0</v>
      </c>
      <c r="C47">
        <f>Dramatic!P48</f>
        <v>0</v>
      </c>
      <c r="I47" s="48"/>
      <c r="J47" s="48"/>
      <c r="K47" s="1">
        <f t="shared" si="1"/>
        <v>0</v>
      </c>
      <c r="L47" s="1">
        <f t="shared" si="1"/>
        <v>0</v>
      </c>
    </row>
    <row r="48" spans="1:12" x14ac:dyDescent="0.25">
      <c r="A48" t="str">
        <f>Dramatic!A150</f>
        <v>FF-202</v>
      </c>
      <c r="B48">
        <f>Dramatic!S150</f>
        <v>0</v>
      </c>
      <c r="C48">
        <f>Dramatic!P49</f>
        <v>63</v>
      </c>
      <c r="K48" s="1">
        <f t="shared" si="1"/>
        <v>0</v>
      </c>
      <c r="L48" s="1">
        <f t="shared" si="1"/>
        <v>0</v>
      </c>
    </row>
    <row r="49" spans="1:12" x14ac:dyDescent="0.25">
      <c r="A49" t="str">
        <f>Dramatic!A151</f>
        <v>FF-203</v>
      </c>
      <c r="B49">
        <f>Dramatic!S151</f>
        <v>0</v>
      </c>
      <c r="C49">
        <f>Dramatic!P50</f>
        <v>25</v>
      </c>
      <c r="I49" s="48"/>
      <c r="J49" s="48"/>
      <c r="K49" s="1">
        <f t="shared" si="1"/>
        <v>0</v>
      </c>
      <c r="L49" s="1">
        <f t="shared" si="1"/>
        <v>0</v>
      </c>
    </row>
    <row r="50" spans="1:12" x14ac:dyDescent="0.25">
      <c r="A50" t="str">
        <f>Dramatic!A152</f>
        <v>FF-204</v>
      </c>
      <c r="B50">
        <f>Dramatic!S152</f>
        <v>0</v>
      </c>
      <c r="C50">
        <f>Dramatic!P51</f>
        <v>57</v>
      </c>
      <c r="K50" s="1">
        <f t="shared" si="1"/>
        <v>0</v>
      </c>
      <c r="L50" s="1">
        <f t="shared" si="1"/>
        <v>0</v>
      </c>
    </row>
    <row r="51" spans="1:12" x14ac:dyDescent="0.25">
      <c r="A51" t="str">
        <f>Dramatic!A34</f>
        <v>G-201</v>
      </c>
      <c r="B51">
        <f>Dramatic!S34</f>
        <v>0</v>
      </c>
      <c r="C51">
        <f>Dramatic!P52</f>
        <v>58</v>
      </c>
      <c r="I51" s="48"/>
      <c r="J51" s="48"/>
      <c r="K51" s="1">
        <f t="shared" si="1"/>
        <v>0</v>
      </c>
      <c r="L51" s="1">
        <f t="shared" si="1"/>
        <v>0</v>
      </c>
    </row>
    <row r="52" spans="1:12" x14ac:dyDescent="0.25">
      <c r="A52" t="str">
        <f>Dramatic!A35</f>
        <v>G-202</v>
      </c>
      <c r="B52">
        <f>Dramatic!S35</f>
        <v>8</v>
      </c>
      <c r="C52">
        <f>Dramatic!P53</f>
        <v>0</v>
      </c>
      <c r="K52" s="1">
        <f t="shared" si="1"/>
        <v>0</v>
      </c>
      <c r="L52" s="1">
        <f t="shared" si="1"/>
        <v>0</v>
      </c>
    </row>
    <row r="53" spans="1:12" x14ac:dyDescent="0.25">
      <c r="A53" t="str">
        <f>Dramatic!A36</f>
        <v>G-203</v>
      </c>
      <c r="B53">
        <f>Dramatic!S36</f>
        <v>0</v>
      </c>
      <c r="C53">
        <f>Dramatic!P54</f>
        <v>71</v>
      </c>
      <c r="I53" s="48"/>
      <c r="J53" s="48"/>
      <c r="K53" s="1">
        <f t="shared" si="1"/>
        <v>0</v>
      </c>
      <c r="L53" s="1">
        <f t="shared" si="1"/>
        <v>0</v>
      </c>
    </row>
    <row r="54" spans="1:12" x14ac:dyDescent="0.25">
      <c r="A54" t="str">
        <f>Dramatic!A37</f>
        <v>G-204</v>
      </c>
      <c r="B54">
        <f>Dramatic!S37</f>
        <v>0</v>
      </c>
      <c r="C54">
        <f>Dramatic!P55</f>
        <v>73</v>
      </c>
      <c r="K54" s="1">
        <f t="shared" si="1"/>
        <v>0</v>
      </c>
      <c r="L54" s="1">
        <f t="shared" si="1"/>
        <v>0</v>
      </c>
    </row>
    <row r="55" spans="1:12" x14ac:dyDescent="0.25">
      <c r="A55" t="str">
        <f>Dramatic!A39</f>
        <v>H-201</v>
      </c>
      <c r="B55">
        <f>Dramatic!S39</f>
        <v>8</v>
      </c>
      <c r="C55">
        <f>Dramatic!P56</f>
        <v>65</v>
      </c>
      <c r="I55" s="48"/>
      <c r="J55" s="48"/>
      <c r="K55" s="1">
        <f t="shared" si="1"/>
        <v>0</v>
      </c>
      <c r="L55" s="1">
        <f t="shared" si="1"/>
        <v>0</v>
      </c>
    </row>
    <row r="56" spans="1:12" x14ac:dyDescent="0.25">
      <c r="A56" t="str">
        <f>Dramatic!A40</f>
        <v>H-202</v>
      </c>
      <c r="B56">
        <f>Dramatic!S40</f>
        <v>0</v>
      </c>
      <c r="C56">
        <f>Dramatic!P57</f>
        <v>63</v>
      </c>
      <c r="K56" s="1">
        <f t="shared" si="1"/>
        <v>0</v>
      </c>
      <c r="L56" s="1">
        <f t="shared" si="1"/>
        <v>0</v>
      </c>
    </row>
    <row r="57" spans="1:12" x14ac:dyDescent="0.25">
      <c r="A57" t="str">
        <f>Dramatic!A41</f>
        <v>H-203</v>
      </c>
      <c r="B57">
        <f>Dramatic!S41</f>
        <v>0</v>
      </c>
      <c r="C57">
        <f>Dramatic!P58</f>
        <v>0</v>
      </c>
      <c r="I57" s="48"/>
      <c r="J57" s="48"/>
      <c r="K57" s="1">
        <f t="shared" si="1"/>
        <v>0</v>
      </c>
      <c r="L57" s="1">
        <f t="shared" si="1"/>
        <v>0</v>
      </c>
    </row>
    <row r="58" spans="1:12" x14ac:dyDescent="0.25">
      <c r="A58" t="str">
        <f>Dramatic!A42</f>
        <v>H-204</v>
      </c>
      <c r="B58">
        <f>Dramatic!S42</f>
        <v>0</v>
      </c>
      <c r="C58">
        <f>Dramatic!P59</f>
        <v>70</v>
      </c>
      <c r="K58" s="1">
        <f t="shared" si="1"/>
        <v>0</v>
      </c>
      <c r="L58" s="1">
        <f t="shared" si="1"/>
        <v>0</v>
      </c>
    </row>
    <row r="59" spans="1:12" x14ac:dyDescent="0.25">
      <c r="A59" t="str">
        <f>Dramatic!A44</f>
        <v>J-201</v>
      </c>
      <c r="B59">
        <f>Dramatic!S44</f>
        <v>12</v>
      </c>
      <c r="C59">
        <f>Dramatic!P60</f>
        <v>0</v>
      </c>
      <c r="I59" s="48"/>
      <c r="J59" s="48"/>
      <c r="K59" s="1">
        <f t="shared" si="1"/>
        <v>0</v>
      </c>
      <c r="L59" s="1">
        <f t="shared" si="1"/>
        <v>0</v>
      </c>
    </row>
    <row r="60" spans="1:12" x14ac:dyDescent="0.25">
      <c r="A60" t="str">
        <f>Dramatic!A45</f>
        <v>J-202</v>
      </c>
      <c r="B60">
        <f>Dramatic!S45</f>
        <v>12</v>
      </c>
      <c r="C60">
        <f>Dramatic!P61</f>
        <v>0</v>
      </c>
      <c r="K60" s="1">
        <f t="shared" si="1"/>
        <v>0</v>
      </c>
      <c r="L60" s="1">
        <f t="shared" si="1"/>
        <v>0</v>
      </c>
    </row>
    <row r="61" spans="1:12" x14ac:dyDescent="0.25">
      <c r="A61" t="str">
        <f>Dramatic!A46</f>
        <v>J-203</v>
      </c>
      <c r="B61">
        <f>Dramatic!S46</f>
        <v>12</v>
      </c>
      <c r="C61">
        <f>Dramatic!P62</f>
        <v>0</v>
      </c>
      <c r="I61" s="48"/>
      <c r="J61" s="48"/>
      <c r="K61" s="1">
        <f t="shared" si="1"/>
        <v>0</v>
      </c>
      <c r="L61" s="1">
        <f t="shared" si="1"/>
        <v>0</v>
      </c>
    </row>
    <row r="62" spans="1:12" x14ac:dyDescent="0.25">
      <c r="A62" t="str">
        <f>Dramatic!A47</f>
        <v>J-204</v>
      </c>
      <c r="B62">
        <f>Dramatic!S47</f>
        <v>12</v>
      </c>
      <c r="C62">
        <f>Dramatic!P63</f>
        <v>0</v>
      </c>
      <c r="K62" s="1">
        <f t="shared" si="1"/>
        <v>0</v>
      </c>
      <c r="L62" s="1">
        <f t="shared" si="1"/>
        <v>0</v>
      </c>
    </row>
    <row r="63" spans="1:12" x14ac:dyDescent="0.25">
      <c r="A63" t="str">
        <f>Dramatic!A49</f>
        <v>K-201</v>
      </c>
      <c r="B63">
        <f>Dramatic!S49</f>
        <v>9</v>
      </c>
      <c r="C63">
        <f>Dramatic!P64</f>
        <v>50</v>
      </c>
      <c r="I63" s="48"/>
      <c r="J63" s="48"/>
      <c r="K63" s="1">
        <f t="shared" si="1"/>
        <v>0</v>
      </c>
      <c r="L63" s="1">
        <f t="shared" si="1"/>
        <v>0</v>
      </c>
    </row>
    <row r="64" spans="1:12" x14ac:dyDescent="0.25">
      <c r="A64" t="str">
        <f>Dramatic!A50</f>
        <v>K-202</v>
      </c>
      <c r="B64">
        <f>Dramatic!S50</f>
        <v>12</v>
      </c>
      <c r="C64">
        <f>Dramatic!P65</f>
        <v>63</v>
      </c>
      <c r="K64" s="1">
        <f t="shared" si="1"/>
        <v>0</v>
      </c>
      <c r="L64" s="1">
        <f t="shared" si="1"/>
        <v>0</v>
      </c>
    </row>
    <row r="65" spans="1:12" x14ac:dyDescent="0.25">
      <c r="A65" t="str">
        <f>Dramatic!A51</f>
        <v>K-203</v>
      </c>
      <c r="B65">
        <f>Dramatic!S51</f>
        <v>11</v>
      </c>
      <c r="C65">
        <f>Dramatic!P66</f>
        <v>63</v>
      </c>
      <c r="I65" s="48"/>
      <c r="J65" s="48"/>
      <c r="K65" s="1">
        <f t="shared" si="1"/>
        <v>0</v>
      </c>
      <c r="L65" s="1">
        <f t="shared" si="1"/>
        <v>0</v>
      </c>
    </row>
    <row r="66" spans="1:12" x14ac:dyDescent="0.25">
      <c r="A66" t="str">
        <f>Dramatic!A52</f>
        <v>K-204</v>
      </c>
      <c r="B66">
        <f>Dramatic!S52</f>
        <v>12</v>
      </c>
      <c r="C66">
        <f>Dramatic!P67</f>
        <v>53</v>
      </c>
      <c r="K66" s="1">
        <f t="shared" si="1"/>
        <v>0</v>
      </c>
      <c r="L66" s="1">
        <f t="shared" si="1"/>
        <v>0</v>
      </c>
    </row>
    <row r="67" spans="1:12" x14ac:dyDescent="0.25">
      <c r="A67" t="str">
        <f>Dramatic!A54</f>
        <v>L-201</v>
      </c>
      <c r="B67">
        <f>Dramatic!S54</f>
        <v>5</v>
      </c>
      <c r="C67">
        <f>Dramatic!P68</f>
        <v>0</v>
      </c>
      <c r="E67">
        <v>6</v>
      </c>
      <c r="F67">
        <v>20</v>
      </c>
      <c r="G67">
        <v>2</v>
      </c>
      <c r="H67">
        <v>25</v>
      </c>
      <c r="I67" s="48">
        <v>3</v>
      </c>
      <c r="J67" s="48">
        <v>25</v>
      </c>
      <c r="K67" s="1">
        <f t="shared" ref="K67:L98" si="2">SUM(E67,G67,I67)</f>
        <v>11</v>
      </c>
      <c r="L67" s="1">
        <f t="shared" si="2"/>
        <v>70</v>
      </c>
    </row>
    <row r="68" spans="1:12" x14ac:dyDescent="0.25">
      <c r="A68" t="str">
        <f>Dramatic!A55</f>
        <v>L-202</v>
      </c>
      <c r="B68">
        <f>Dramatic!S55</f>
        <v>3</v>
      </c>
      <c r="C68">
        <f>Dramatic!P69</f>
        <v>0</v>
      </c>
      <c r="E68">
        <v>2</v>
      </c>
      <c r="F68">
        <v>24</v>
      </c>
      <c r="G68">
        <v>6</v>
      </c>
      <c r="H68">
        <v>25</v>
      </c>
      <c r="I68">
        <v>4</v>
      </c>
      <c r="J68">
        <v>25</v>
      </c>
      <c r="K68" s="1">
        <f t="shared" si="2"/>
        <v>12</v>
      </c>
      <c r="L68" s="1">
        <f t="shared" si="2"/>
        <v>74</v>
      </c>
    </row>
    <row r="69" spans="1:12" x14ac:dyDescent="0.25">
      <c r="A69" t="str">
        <f>Dramatic!A56</f>
        <v>L-203</v>
      </c>
      <c r="B69">
        <f>Dramatic!S56</f>
        <v>9</v>
      </c>
      <c r="C69">
        <f>Dramatic!P70</f>
        <v>64</v>
      </c>
      <c r="I69" s="48"/>
      <c r="J69" s="48"/>
      <c r="K69" s="1">
        <f t="shared" si="2"/>
        <v>0</v>
      </c>
      <c r="L69" s="1">
        <f t="shared" si="2"/>
        <v>0</v>
      </c>
    </row>
    <row r="70" spans="1:12" x14ac:dyDescent="0.25">
      <c r="A70" t="str">
        <f>Dramatic!A57</f>
        <v>L-204</v>
      </c>
      <c r="B70">
        <f>Dramatic!S57</f>
        <v>11</v>
      </c>
      <c r="C70">
        <f>Dramatic!P71</f>
        <v>67</v>
      </c>
      <c r="K70" s="1">
        <f t="shared" si="2"/>
        <v>0</v>
      </c>
      <c r="L70" s="1">
        <f t="shared" si="2"/>
        <v>0</v>
      </c>
    </row>
    <row r="71" spans="1:12" x14ac:dyDescent="0.25">
      <c r="A71" t="str">
        <f>Dramatic!A59</f>
        <v>M-201</v>
      </c>
      <c r="B71">
        <f>Dramatic!S59</f>
        <v>8</v>
      </c>
      <c r="C71">
        <f>Dramatic!P72</f>
        <v>61</v>
      </c>
      <c r="I71" s="48"/>
      <c r="J71" s="48"/>
      <c r="K71" s="1">
        <f t="shared" si="2"/>
        <v>0</v>
      </c>
      <c r="L71" s="1">
        <f t="shared" si="2"/>
        <v>0</v>
      </c>
    </row>
    <row r="72" spans="1:12" x14ac:dyDescent="0.25">
      <c r="A72" t="str">
        <f>Dramatic!A60</f>
        <v>M-202</v>
      </c>
      <c r="B72">
        <f>Dramatic!S60</f>
        <v>0</v>
      </c>
      <c r="C72">
        <f>Dramatic!P73</f>
        <v>0</v>
      </c>
      <c r="K72" s="1">
        <f t="shared" si="2"/>
        <v>0</v>
      </c>
      <c r="L72" s="1">
        <f t="shared" si="2"/>
        <v>0</v>
      </c>
    </row>
    <row r="73" spans="1:12" x14ac:dyDescent="0.25">
      <c r="A73" t="str">
        <f>Dramatic!A61</f>
        <v>M-203</v>
      </c>
      <c r="B73">
        <f>Dramatic!S61</f>
        <v>0</v>
      </c>
      <c r="C73">
        <f>Dramatic!P74</f>
        <v>55</v>
      </c>
      <c r="I73" s="48"/>
      <c r="J73" s="48"/>
      <c r="K73" s="1">
        <f t="shared" si="2"/>
        <v>0</v>
      </c>
      <c r="L73" s="1">
        <f t="shared" si="2"/>
        <v>0</v>
      </c>
    </row>
    <row r="74" spans="1:12" x14ac:dyDescent="0.25">
      <c r="A74" t="str">
        <f>Dramatic!A62</f>
        <v>M-204</v>
      </c>
      <c r="B74">
        <f>Dramatic!S62</f>
        <v>0</v>
      </c>
      <c r="C74">
        <f>Dramatic!P75</f>
        <v>57</v>
      </c>
      <c r="K74" s="1">
        <f t="shared" si="2"/>
        <v>0</v>
      </c>
      <c r="L74" s="1">
        <f t="shared" si="2"/>
        <v>0</v>
      </c>
    </row>
    <row r="75" spans="1:12" x14ac:dyDescent="0.25">
      <c r="A75" t="str">
        <f>Dramatic!A64</f>
        <v>N-201</v>
      </c>
      <c r="B75">
        <f>Dramatic!S64</f>
        <v>9</v>
      </c>
      <c r="C75">
        <f>Dramatic!P76</f>
        <v>71</v>
      </c>
      <c r="I75" s="48"/>
      <c r="J75" s="48"/>
      <c r="K75" s="1">
        <f t="shared" si="2"/>
        <v>0</v>
      </c>
      <c r="L75" s="1">
        <f t="shared" si="2"/>
        <v>0</v>
      </c>
    </row>
    <row r="76" spans="1:12" x14ac:dyDescent="0.25">
      <c r="A76" t="str">
        <f>Dramatic!A65</f>
        <v>N-202</v>
      </c>
      <c r="B76">
        <f>Dramatic!S65</f>
        <v>9</v>
      </c>
      <c r="C76">
        <f>Dramatic!P77</f>
        <v>0</v>
      </c>
      <c r="K76" s="1">
        <f t="shared" si="2"/>
        <v>0</v>
      </c>
      <c r="L76" s="1">
        <f t="shared" si="2"/>
        <v>0</v>
      </c>
    </row>
    <row r="77" spans="1:12" x14ac:dyDescent="0.25">
      <c r="A77" t="str">
        <f>Dramatic!A66</f>
        <v>N-203</v>
      </c>
      <c r="B77">
        <f>Dramatic!S66</f>
        <v>7</v>
      </c>
      <c r="C77">
        <f>Dramatic!P78</f>
        <v>0</v>
      </c>
      <c r="I77" s="48"/>
      <c r="J77" s="48"/>
      <c r="K77" s="1">
        <f t="shared" si="2"/>
        <v>0</v>
      </c>
      <c r="L77" s="1">
        <f t="shared" si="2"/>
        <v>0</v>
      </c>
    </row>
    <row r="78" spans="1:12" x14ac:dyDescent="0.25">
      <c r="A78" t="str">
        <f>Dramatic!A67</f>
        <v>N-204</v>
      </c>
      <c r="B78">
        <f>Dramatic!S67</f>
        <v>11</v>
      </c>
      <c r="C78">
        <f>Dramatic!P79</f>
        <v>68</v>
      </c>
      <c r="K78" s="1">
        <f t="shared" si="2"/>
        <v>0</v>
      </c>
      <c r="L78" s="1">
        <f t="shared" si="2"/>
        <v>0</v>
      </c>
    </row>
    <row r="79" spans="1:12" x14ac:dyDescent="0.25">
      <c r="A79" t="str">
        <f>Dramatic!A69</f>
        <v>P-201</v>
      </c>
      <c r="B79">
        <f>Dramatic!S69</f>
        <v>0</v>
      </c>
      <c r="C79">
        <f>Dramatic!P80</f>
        <v>64</v>
      </c>
      <c r="I79" s="48"/>
      <c r="J79" s="48"/>
      <c r="K79" s="1">
        <f t="shared" si="2"/>
        <v>0</v>
      </c>
      <c r="L79" s="1">
        <f t="shared" si="2"/>
        <v>0</v>
      </c>
    </row>
    <row r="80" spans="1:12" x14ac:dyDescent="0.25">
      <c r="A80" t="str">
        <f>Dramatic!A70</f>
        <v>P-202</v>
      </c>
      <c r="B80">
        <f>Dramatic!S70</f>
        <v>10</v>
      </c>
      <c r="C80">
        <f>Dramatic!P81</f>
        <v>66</v>
      </c>
      <c r="K80" s="1">
        <f t="shared" si="2"/>
        <v>0</v>
      </c>
      <c r="L80" s="1">
        <f t="shared" si="2"/>
        <v>0</v>
      </c>
    </row>
    <row r="81" spans="1:12" x14ac:dyDescent="0.25">
      <c r="A81" t="str">
        <f>Dramatic!A71</f>
        <v>P-203</v>
      </c>
      <c r="B81">
        <f>Dramatic!S71</f>
        <v>10</v>
      </c>
      <c r="C81">
        <f>Dramatic!P82</f>
        <v>0</v>
      </c>
      <c r="I81" s="48"/>
      <c r="J81" s="48"/>
      <c r="K81" s="1">
        <f t="shared" si="2"/>
        <v>0</v>
      </c>
      <c r="L81" s="1">
        <f t="shared" si="2"/>
        <v>0</v>
      </c>
    </row>
    <row r="82" spans="1:12" x14ac:dyDescent="0.25">
      <c r="A82" t="str">
        <f>Dramatic!A72</f>
        <v>P-204</v>
      </c>
      <c r="B82">
        <f>Dramatic!S72</f>
        <v>12</v>
      </c>
      <c r="C82">
        <f>Dramatic!P83</f>
        <v>0</v>
      </c>
      <c r="K82" s="1">
        <f t="shared" si="2"/>
        <v>0</v>
      </c>
      <c r="L82" s="1">
        <f t="shared" si="2"/>
        <v>0</v>
      </c>
    </row>
    <row r="83" spans="1:12" x14ac:dyDescent="0.25">
      <c r="A83" t="str">
        <f>Dramatic!A74</f>
        <v>Q-201</v>
      </c>
      <c r="B83">
        <f>Dramatic!S74</f>
        <v>10</v>
      </c>
      <c r="C83">
        <f>Dramatic!P84</f>
        <v>70</v>
      </c>
      <c r="I83" s="48"/>
      <c r="J83" s="48"/>
      <c r="K83" s="1">
        <f t="shared" si="2"/>
        <v>0</v>
      </c>
      <c r="L83" s="1">
        <f t="shared" si="2"/>
        <v>0</v>
      </c>
    </row>
    <row r="84" spans="1:12" x14ac:dyDescent="0.25">
      <c r="A84" t="str">
        <f>Dramatic!A75</f>
        <v>Q-202</v>
      </c>
      <c r="B84">
        <f>Dramatic!S75</f>
        <v>12</v>
      </c>
      <c r="C84">
        <f>Dramatic!P85</f>
        <v>49</v>
      </c>
      <c r="K84" s="1">
        <f t="shared" si="2"/>
        <v>0</v>
      </c>
      <c r="L84" s="1">
        <f t="shared" si="2"/>
        <v>0</v>
      </c>
    </row>
    <row r="85" spans="1:12" x14ac:dyDescent="0.25">
      <c r="A85" t="str">
        <f>Dramatic!A76</f>
        <v>Q-203</v>
      </c>
      <c r="B85">
        <f>Dramatic!S76</f>
        <v>8</v>
      </c>
      <c r="C85">
        <f>Dramatic!P86</f>
        <v>55</v>
      </c>
      <c r="I85" s="48"/>
      <c r="J85" s="48"/>
      <c r="K85" s="1">
        <f t="shared" si="2"/>
        <v>0</v>
      </c>
      <c r="L85" s="1">
        <f t="shared" si="2"/>
        <v>0</v>
      </c>
    </row>
    <row r="86" spans="1:12" x14ac:dyDescent="0.25">
      <c r="A86" t="str">
        <f>Dramatic!A77</f>
        <v>Q-204</v>
      </c>
      <c r="B86">
        <f>Dramatic!S77</f>
        <v>0</v>
      </c>
      <c r="C86">
        <f>Dramatic!P87</f>
        <v>64</v>
      </c>
      <c r="K86" s="1">
        <f t="shared" si="2"/>
        <v>0</v>
      </c>
      <c r="L86" s="1">
        <f t="shared" si="2"/>
        <v>0</v>
      </c>
    </row>
    <row r="87" spans="1:12" x14ac:dyDescent="0.25">
      <c r="A87" t="str">
        <f>Dramatic!A79</f>
        <v>R-201</v>
      </c>
      <c r="B87">
        <f>Dramatic!S79</f>
        <v>5</v>
      </c>
      <c r="C87">
        <f>Dramatic!P88</f>
        <v>0</v>
      </c>
      <c r="E87">
        <v>4</v>
      </c>
      <c r="F87">
        <v>24</v>
      </c>
      <c r="G87">
        <v>3</v>
      </c>
      <c r="H87">
        <v>25</v>
      </c>
      <c r="I87" s="48">
        <v>1</v>
      </c>
      <c r="J87" s="48">
        <v>25</v>
      </c>
      <c r="K87" s="1">
        <f t="shared" si="2"/>
        <v>8</v>
      </c>
      <c r="L87" s="1">
        <f t="shared" si="2"/>
        <v>74</v>
      </c>
    </row>
    <row r="88" spans="1:12" x14ac:dyDescent="0.25">
      <c r="A88" t="str">
        <f>Dramatic!A80</f>
        <v>R-202</v>
      </c>
      <c r="B88">
        <f>Dramatic!S80</f>
        <v>11</v>
      </c>
      <c r="C88">
        <f>Dramatic!P89</f>
        <v>61</v>
      </c>
      <c r="K88" s="1">
        <f t="shared" si="2"/>
        <v>0</v>
      </c>
      <c r="L88" s="1">
        <f t="shared" si="2"/>
        <v>0</v>
      </c>
    </row>
    <row r="89" spans="1:12" x14ac:dyDescent="0.25">
      <c r="A89" t="str">
        <f>Dramatic!A81</f>
        <v>R-203</v>
      </c>
      <c r="B89">
        <f>Dramatic!S81</f>
        <v>10</v>
      </c>
      <c r="C89">
        <f>Dramatic!P90</f>
        <v>0</v>
      </c>
      <c r="I89" s="48"/>
      <c r="J89" s="48"/>
      <c r="K89" s="1">
        <f t="shared" si="2"/>
        <v>0</v>
      </c>
      <c r="L89" s="1">
        <f t="shared" si="2"/>
        <v>0</v>
      </c>
    </row>
    <row r="90" spans="1:12" x14ac:dyDescent="0.25">
      <c r="A90" t="str">
        <f>Dramatic!A82</f>
        <v>R-204</v>
      </c>
      <c r="B90">
        <f>Dramatic!S82</f>
        <v>0</v>
      </c>
      <c r="C90">
        <f>Dramatic!P91</f>
        <v>0</v>
      </c>
      <c r="K90" s="1">
        <f t="shared" si="2"/>
        <v>0</v>
      </c>
      <c r="L90" s="1">
        <f t="shared" si="2"/>
        <v>0</v>
      </c>
    </row>
    <row r="91" spans="1:12" x14ac:dyDescent="0.25">
      <c r="A91" t="str">
        <f>Dramatic!A84</f>
        <v>S-201</v>
      </c>
      <c r="B91">
        <f>Dramatic!S84</f>
        <v>10</v>
      </c>
      <c r="C91">
        <f>Dramatic!P92</f>
        <v>0</v>
      </c>
      <c r="I91" s="48"/>
      <c r="J91" s="48"/>
      <c r="K91" s="1">
        <f t="shared" si="2"/>
        <v>0</v>
      </c>
      <c r="L91" s="1">
        <f t="shared" si="2"/>
        <v>0</v>
      </c>
    </row>
    <row r="92" spans="1:12" x14ac:dyDescent="0.25">
      <c r="A92" t="str">
        <f>Dramatic!A85</f>
        <v>S-202</v>
      </c>
      <c r="B92">
        <f>Dramatic!S85</f>
        <v>12</v>
      </c>
      <c r="C92">
        <f>Dramatic!P93</f>
        <v>0</v>
      </c>
      <c r="K92" s="1">
        <f t="shared" si="2"/>
        <v>0</v>
      </c>
      <c r="L92" s="1">
        <f t="shared" si="2"/>
        <v>0</v>
      </c>
    </row>
    <row r="93" spans="1:12" x14ac:dyDescent="0.25">
      <c r="A93" t="str">
        <f>Dramatic!A86</f>
        <v>S-203</v>
      </c>
      <c r="B93">
        <f>Dramatic!S86</f>
        <v>11</v>
      </c>
      <c r="C93">
        <f>Dramatic!P94</f>
        <v>66</v>
      </c>
      <c r="I93" s="48"/>
      <c r="J93" s="48"/>
      <c r="K93" s="1">
        <f t="shared" si="2"/>
        <v>0</v>
      </c>
      <c r="L93" s="1">
        <f t="shared" si="2"/>
        <v>0</v>
      </c>
    </row>
    <row r="94" spans="1:12" x14ac:dyDescent="0.25">
      <c r="A94" t="str">
        <f>Dramatic!A87</f>
        <v>S-204</v>
      </c>
      <c r="B94">
        <f>Dramatic!S87</f>
        <v>12</v>
      </c>
      <c r="C94">
        <f>Dramatic!P95</f>
        <v>65</v>
      </c>
      <c r="K94" s="1">
        <f t="shared" si="2"/>
        <v>0</v>
      </c>
      <c r="L94" s="1">
        <f t="shared" si="2"/>
        <v>0</v>
      </c>
    </row>
    <row r="95" spans="1:12" x14ac:dyDescent="0.25">
      <c r="A95" t="str">
        <f>Dramatic!A89</f>
        <v>T-201</v>
      </c>
      <c r="B95">
        <f>Dramatic!S89</f>
        <v>10</v>
      </c>
      <c r="C95">
        <f>Dramatic!P96</f>
        <v>70</v>
      </c>
      <c r="I95" s="48"/>
      <c r="J95" s="48"/>
      <c r="K95" s="1">
        <f t="shared" si="2"/>
        <v>0</v>
      </c>
      <c r="L95" s="1">
        <f t="shared" si="2"/>
        <v>0</v>
      </c>
    </row>
    <row r="96" spans="1:12" x14ac:dyDescent="0.25">
      <c r="A96" t="str">
        <f>Dramatic!A90</f>
        <v>T-202</v>
      </c>
      <c r="B96">
        <f>Dramatic!S90</f>
        <v>0</v>
      </c>
      <c r="C96">
        <f>Dramatic!P97</f>
        <v>0</v>
      </c>
      <c r="K96" s="1">
        <f t="shared" si="2"/>
        <v>0</v>
      </c>
      <c r="L96" s="1">
        <f t="shared" si="2"/>
        <v>0</v>
      </c>
    </row>
    <row r="97" spans="1:12" x14ac:dyDescent="0.25">
      <c r="A97" t="str">
        <f>Dramatic!A91</f>
        <v>T-203</v>
      </c>
      <c r="B97">
        <f>Dramatic!S91</f>
        <v>0</v>
      </c>
      <c r="C97">
        <f>Dramatic!P98</f>
        <v>0</v>
      </c>
      <c r="I97" s="48"/>
      <c r="J97" s="48"/>
      <c r="K97" s="1">
        <f t="shared" si="2"/>
        <v>0</v>
      </c>
      <c r="L97" s="1">
        <f t="shared" si="2"/>
        <v>0</v>
      </c>
    </row>
    <row r="98" spans="1:12" x14ac:dyDescent="0.25">
      <c r="A98" t="str">
        <f>Dramatic!A92</f>
        <v>T-204</v>
      </c>
      <c r="B98">
        <f>Dramatic!S92</f>
        <v>0</v>
      </c>
      <c r="C98">
        <f>Dramatic!P99</f>
        <v>48</v>
      </c>
      <c r="K98" s="1">
        <f t="shared" si="2"/>
        <v>0</v>
      </c>
      <c r="L98" s="1">
        <f t="shared" si="2"/>
        <v>0</v>
      </c>
    </row>
    <row r="99" spans="1:12" x14ac:dyDescent="0.25">
      <c r="A99" t="str">
        <f>Dramatic!A94</f>
        <v>U-201</v>
      </c>
      <c r="B99">
        <f>Dramatic!S94</f>
        <v>10</v>
      </c>
      <c r="C99">
        <f>Dramatic!P100</f>
        <v>0</v>
      </c>
      <c r="I99" s="48"/>
      <c r="J99" s="48"/>
      <c r="K99" s="1">
        <f t="shared" ref="K99:L122" si="3">SUM(E99,G99,I99)</f>
        <v>0</v>
      </c>
      <c r="L99" s="1">
        <f t="shared" si="3"/>
        <v>0</v>
      </c>
    </row>
    <row r="100" spans="1:12" x14ac:dyDescent="0.25">
      <c r="A100" t="str">
        <f>Dramatic!A95</f>
        <v>U-202</v>
      </c>
      <c r="B100">
        <f>Dramatic!S95</f>
        <v>11</v>
      </c>
      <c r="C100">
        <f>Dramatic!P101</f>
        <v>0</v>
      </c>
      <c r="K100" s="1">
        <f t="shared" si="3"/>
        <v>0</v>
      </c>
      <c r="L100" s="1">
        <f t="shared" si="3"/>
        <v>0</v>
      </c>
    </row>
    <row r="101" spans="1:12" x14ac:dyDescent="0.25">
      <c r="A101" t="str">
        <f>Dramatic!A96</f>
        <v>U-203</v>
      </c>
      <c r="B101">
        <f>Dramatic!S96</f>
        <v>7</v>
      </c>
      <c r="C101">
        <f>Dramatic!P102</f>
        <v>0</v>
      </c>
      <c r="I101" s="48"/>
      <c r="J101" s="48"/>
      <c r="K101" s="1">
        <f t="shared" si="3"/>
        <v>0</v>
      </c>
      <c r="L101" s="1">
        <f t="shared" si="3"/>
        <v>0</v>
      </c>
    </row>
    <row r="102" spans="1:12" x14ac:dyDescent="0.25">
      <c r="A102" t="str">
        <f>Dramatic!A97</f>
        <v>U-204</v>
      </c>
      <c r="B102">
        <f>Dramatic!S97</f>
        <v>0</v>
      </c>
      <c r="C102">
        <f>Dramatic!P103</f>
        <v>0</v>
      </c>
      <c r="K102" s="1">
        <f t="shared" si="3"/>
        <v>0</v>
      </c>
      <c r="L102" s="1">
        <f t="shared" si="3"/>
        <v>0</v>
      </c>
    </row>
    <row r="103" spans="1:12" x14ac:dyDescent="0.25">
      <c r="A103" t="str">
        <f>Dramatic!A99</f>
        <v>V-201</v>
      </c>
      <c r="B103">
        <f>Dramatic!S99</f>
        <v>12</v>
      </c>
      <c r="C103">
        <f>Dramatic!P104</f>
        <v>0</v>
      </c>
      <c r="I103" s="48"/>
      <c r="J103" s="48"/>
      <c r="K103" s="1">
        <f t="shared" si="3"/>
        <v>0</v>
      </c>
      <c r="L103" s="1">
        <f t="shared" si="3"/>
        <v>0</v>
      </c>
    </row>
    <row r="104" spans="1:12" x14ac:dyDescent="0.25">
      <c r="A104" t="str">
        <f>Dramatic!A100</f>
        <v>V-202</v>
      </c>
      <c r="B104">
        <f>Dramatic!S100</f>
        <v>0</v>
      </c>
      <c r="C104">
        <f>Dramatic!P105</f>
        <v>0</v>
      </c>
      <c r="K104" s="1">
        <f t="shared" si="3"/>
        <v>0</v>
      </c>
      <c r="L104" s="1">
        <f t="shared" si="3"/>
        <v>0</v>
      </c>
    </row>
    <row r="105" spans="1:12" x14ac:dyDescent="0.25">
      <c r="A105" t="str">
        <f>Dramatic!A101</f>
        <v>V-203</v>
      </c>
      <c r="B105">
        <f>Dramatic!S101</f>
        <v>0</v>
      </c>
      <c r="C105">
        <f>Dramatic!P106</f>
        <v>0</v>
      </c>
      <c r="I105" s="48"/>
      <c r="J105" s="48"/>
      <c r="K105" s="1">
        <f t="shared" si="3"/>
        <v>0</v>
      </c>
      <c r="L105" s="1">
        <f t="shared" si="3"/>
        <v>0</v>
      </c>
    </row>
    <row r="106" spans="1:12" x14ac:dyDescent="0.25">
      <c r="A106" t="str">
        <f>Dramatic!A102</f>
        <v>V-204</v>
      </c>
      <c r="B106">
        <f>Dramatic!S102</f>
        <v>0</v>
      </c>
      <c r="C106">
        <f>Dramatic!P107</f>
        <v>0</v>
      </c>
      <c r="K106" s="1">
        <f t="shared" si="3"/>
        <v>0</v>
      </c>
      <c r="L106" s="1">
        <f t="shared" si="3"/>
        <v>0</v>
      </c>
    </row>
    <row r="107" spans="1:12" x14ac:dyDescent="0.25">
      <c r="A107" t="str">
        <f>Dramatic!A104</f>
        <v>W-201</v>
      </c>
      <c r="B107">
        <f>Dramatic!S104</f>
        <v>0</v>
      </c>
      <c r="C107">
        <f>Dramatic!P108</f>
        <v>0</v>
      </c>
      <c r="I107" s="48"/>
      <c r="J107" s="48"/>
      <c r="K107" s="1">
        <f t="shared" si="3"/>
        <v>0</v>
      </c>
      <c r="L107" s="1">
        <f t="shared" si="3"/>
        <v>0</v>
      </c>
    </row>
    <row r="108" spans="1:12" x14ac:dyDescent="0.25">
      <c r="A108" t="str">
        <f>Dramatic!A105</f>
        <v>W-202</v>
      </c>
      <c r="B108">
        <f>Dramatic!S105</f>
        <v>0</v>
      </c>
      <c r="C108">
        <f>Dramatic!P109</f>
        <v>0</v>
      </c>
      <c r="K108" s="1">
        <f t="shared" si="3"/>
        <v>0</v>
      </c>
      <c r="L108" s="1">
        <f t="shared" si="3"/>
        <v>0</v>
      </c>
    </row>
    <row r="109" spans="1:12" x14ac:dyDescent="0.25">
      <c r="A109" t="str">
        <f>Dramatic!A106</f>
        <v>W-203</v>
      </c>
      <c r="B109">
        <f>Dramatic!S106</f>
        <v>0</v>
      </c>
      <c r="C109">
        <f>Dramatic!P110</f>
        <v>0</v>
      </c>
      <c r="I109" s="48"/>
      <c r="J109" s="48"/>
      <c r="K109" s="1">
        <f t="shared" si="3"/>
        <v>0</v>
      </c>
      <c r="L109" s="1">
        <f t="shared" si="3"/>
        <v>0</v>
      </c>
    </row>
    <row r="110" spans="1:12" x14ac:dyDescent="0.25">
      <c r="A110" t="str">
        <f>Dramatic!A107</f>
        <v>W-204</v>
      </c>
      <c r="B110">
        <f>Dramatic!S107</f>
        <v>0</v>
      </c>
      <c r="C110">
        <f>Dramatic!P111</f>
        <v>0</v>
      </c>
      <c r="K110" s="1">
        <f t="shared" si="3"/>
        <v>0</v>
      </c>
      <c r="L110" s="1">
        <f t="shared" si="3"/>
        <v>0</v>
      </c>
    </row>
    <row r="111" spans="1:12" x14ac:dyDescent="0.25">
      <c r="A111" t="str">
        <f>Dramatic!A109</f>
        <v>X-201</v>
      </c>
      <c r="B111">
        <f>Dramatic!S109</f>
        <v>0</v>
      </c>
      <c r="C111">
        <f>Dramatic!P112</f>
        <v>0</v>
      </c>
      <c r="I111" s="48"/>
      <c r="J111" s="48"/>
      <c r="K111" s="1">
        <f t="shared" si="3"/>
        <v>0</v>
      </c>
      <c r="L111" s="1">
        <f t="shared" si="3"/>
        <v>0</v>
      </c>
    </row>
    <row r="112" spans="1:12" x14ac:dyDescent="0.25">
      <c r="A112" t="str">
        <f>Dramatic!A110</f>
        <v>X-202</v>
      </c>
      <c r="B112">
        <f>Dramatic!S110</f>
        <v>0</v>
      </c>
      <c r="C112">
        <f>Dramatic!P113</f>
        <v>0</v>
      </c>
      <c r="K112" s="1">
        <f t="shared" si="3"/>
        <v>0</v>
      </c>
      <c r="L112" s="1">
        <f t="shared" si="3"/>
        <v>0</v>
      </c>
    </row>
    <row r="113" spans="1:12" x14ac:dyDescent="0.25">
      <c r="A113" t="str">
        <f>Dramatic!A111</f>
        <v>X-203</v>
      </c>
      <c r="B113">
        <f>Dramatic!S111</f>
        <v>0</v>
      </c>
      <c r="C113">
        <f>Dramatic!P114</f>
        <v>0</v>
      </c>
      <c r="I113" s="48"/>
      <c r="J113" s="48"/>
      <c r="K113" s="1">
        <f t="shared" si="3"/>
        <v>0</v>
      </c>
      <c r="L113" s="1">
        <f t="shared" si="3"/>
        <v>0</v>
      </c>
    </row>
    <row r="114" spans="1:12" x14ac:dyDescent="0.25">
      <c r="A114" t="str">
        <f>Dramatic!A112</f>
        <v>X-204</v>
      </c>
      <c r="B114">
        <f>Dramatic!S112</f>
        <v>0</v>
      </c>
      <c r="C114">
        <f>Dramatic!P115</f>
        <v>0</v>
      </c>
      <c r="K114" s="1">
        <f t="shared" si="3"/>
        <v>0</v>
      </c>
      <c r="L114" s="1">
        <f t="shared" si="3"/>
        <v>0</v>
      </c>
    </row>
    <row r="115" spans="1:12" x14ac:dyDescent="0.25">
      <c r="A115" t="str">
        <f>Dramatic!A114</f>
        <v>Y-201</v>
      </c>
      <c r="B115">
        <f>Dramatic!S114</f>
        <v>0</v>
      </c>
      <c r="C115">
        <f>Dramatic!P116</f>
        <v>0</v>
      </c>
      <c r="I115" s="48"/>
      <c r="J115" s="48"/>
      <c r="K115" s="1">
        <f t="shared" si="3"/>
        <v>0</v>
      </c>
      <c r="L115" s="1">
        <f t="shared" si="3"/>
        <v>0</v>
      </c>
    </row>
    <row r="116" spans="1:12" x14ac:dyDescent="0.25">
      <c r="A116" t="str">
        <f>Dramatic!A115</f>
        <v>Y-202</v>
      </c>
      <c r="B116">
        <f>Dramatic!S115</f>
        <v>0</v>
      </c>
      <c r="C116">
        <f>Dramatic!P117</f>
        <v>0</v>
      </c>
      <c r="K116" s="1">
        <f t="shared" si="3"/>
        <v>0</v>
      </c>
      <c r="L116" s="1">
        <f t="shared" si="3"/>
        <v>0</v>
      </c>
    </row>
    <row r="117" spans="1:12" x14ac:dyDescent="0.25">
      <c r="A117" t="str">
        <f>Dramatic!A116</f>
        <v>Y-203</v>
      </c>
      <c r="B117">
        <f>Dramatic!S116</f>
        <v>0</v>
      </c>
      <c r="C117">
        <f>Dramatic!P118</f>
        <v>0</v>
      </c>
      <c r="I117" s="48"/>
      <c r="J117" s="48"/>
      <c r="K117" s="1">
        <f t="shared" si="3"/>
        <v>0</v>
      </c>
      <c r="L117" s="1">
        <f t="shared" si="3"/>
        <v>0</v>
      </c>
    </row>
    <row r="118" spans="1:12" x14ac:dyDescent="0.25">
      <c r="A118" t="str">
        <f>Dramatic!A117</f>
        <v>Y-204</v>
      </c>
      <c r="B118">
        <f>Dramatic!S117</f>
        <v>0</v>
      </c>
      <c r="C118">
        <f>Dramatic!P119</f>
        <v>0</v>
      </c>
      <c r="K118" s="1">
        <f t="shared" si="3"/>
        <v>0</v>
      </c>
      <c r="L118" s="1">
        <f t="shared" si="3"/>
        <v>0</v>
      </c>
    </row>
    <row r="119" spans="1:12" x14ac:dyDescent="0.25">
      <c r="A119" t="str">
        <f>Dramatic!A119</f>
        <v>Z-201</v>
      </c>
      <c r="B119">
        <f>Dramatic!S119</f>
        <v>0</v>
      </c>
      <c r="C119">
        <f>Dramatic!P120</f>
        <v>0</v>
      </c>
      <c r="I119" s="48"/>
      <c r="J119" s="48"/>
      <c r="K119" s="1">
        <f t="shared" si="3"/>
        <v>0</v>
      </c>
      <c r="L119" s="1">
        <f t="shared" si="3"/>
        <v>0</v>
      </c>
    </row>
    <row r="120" spans="1:12" x14ac:dyDescent="0.25">
      <c r="A120" t="str">
        <f>Dramatic!A120</f>
        <v>Z-202</v>
      </c>
      <c r="B120">
        <f>Dramatic!S120</f>
        <v>0</v>
      </c>
      <c r="C120">
        <f>Dramatic!P121</f>
        <v>0</v>
      </c>
      <c r="K120" s="1">
        <f t="shared" si="3"/>
        <v>0</v>
      </c>
      <c r="L120" s="1">
        <f t="shared" si="3"/>
        <v>0</v>
      </c>
    </row>
    <row r="121" spans="1:12" x14ac:dyDescent="0.25">
      <c r="A121" t="str">
        <f>Dramatic!A121</f>
        <v>Z-203</v>
      </c>
      <c r="B121">
        <f>Dramatic!S121</f>
        <v>0</v>
      </c>
      <c r="C121">
        <f>Dramatic!P122</f>
        <v>0</v>
      </c>
      <c r="I121" s="48"/>
      <c r="J121" s="48"/>
      <c r="K121" s="1">
        <f t="shared" si="3"/>
        <v>0</v>
      </c>
      <c r="L121" s="1">
        <f t="shared" si="3"/>
        <v>0</v>
      </c>
    </row>
    <row r="122" spans="1:12" x14ac:dyDescent="0.25">
      <c r="A122" t="str">
        <f>Dramatic!A122</f>
        <v>Z-204</v>
      </c>
      <c r="B122">
        <f>Dramatic!S122</f>
        <v>0</v>
      </c>
      <c r="C122">
        <f>Dramatic!P123</f>
        <v>0</v>
      </c>
      <c r="I122" s="49"/>
      <c r="J122" s="50"/>
      <c r="K122" s="1">
        <f t="shared" si="3"/>
        <v>0</v>
      </c>
      <c r="L122" s="1">
        <f t="shared" si="3"/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C152"/>
  <sheetViews>
    <sheetView workbookViewId="0">
      <pane xSplit="1" ySplit="3" topLeftCell="K92" activePane="bottomRight" state="frozen"/>
      <selection pane="topRight" activeCell="B1" sqref="B1"/>
      <selection pane="bottomLeft" activeCell="A4" sqref="A4"/>
      <selection pane="bottomRight" activeCell="W31" sqref="W31"/>
    </sheetView>
  </sheetViews>
  <sheetFormatPr defaultColWidth="8.7109375" defaultRowHeight="15" x14ac:dyDescent="0.25"/>
  <cols>
    <col min="1" max="1" width="8.7109375" style="11"/>
    <col min="2" max="2" width="22" style="11" customWidth="1"/>
    <col min="3" max="3" width="8.7109375" style="11" customWidth="1"/>
    <col min="4" max="4" width="21" style="11" customWidth="1"/>
    <col min="5" max="5" width="8.7109375" style="11" customWidth="1"/>
    <col min="6" max="6" width="16.42578125" style="11" customWidth="1"/>
    <col min="7" max="7" width="8.7109375" style="11" customWidth="1"/>
    <col min="8" max="8" width="34.42578125" style="11" customWidth="1"/>
    <col min="9" max="9" width="8.42578125" style="14" customWidth="1"/>
    <col min="10" max="10" width="4.28515625" style="3" customWidth="1"/>
    <col min="11" max="11" width="8.7109375" style="4" customWidth="1"/>
    <col min="12" max="12" width="8.7109375" style="5" customWidth="1"/>
    <col min="13" max="13" width="4" style="6" customWidth="1"/>
    <col min="14" max="14" width="8.7109375" style="7" customWidth="1"/>
    <col min="15" max="15" width="8.7109375" style="8" customWidth="1"/>
    <col min="16" max="16" width="5.140625" style="9" customWidth="1"/>
    <col min="17" max="17" width="8.7109375" style="10" customWidth="1"/>
    <col min="18" max="18" width="13.42578125" style="11" customWidth="1"/>
    <col min="19" max="19" width="8" style="11" customWidth="1"/>
    <col min="20" max="20" width="12.140625" style="11" customWidth="1"/>
    <col min="21" max="21" width="11.28515625" style="11" bestFit="1" customWidth="1"/>
    <col min="22" max="16384" width="8.7109375" style="11"/>
  </cols>
  <sheetData>
    <row r="1" spans="1:55" x14ac:dyDescent="0.25">
      <c r="A1" s="2" t="s">
        <v>193</v>
      </c>
      <c r="B1" s="2"/>
      <c r="C1" s="2"/>
      <c r="D1" s="2"/>
      <c r="E1" s="2"/>
      <c r="F1" s="2"/>
      <c r="G1" s="2"/>
      <c r="H1" s="2"/>
      <c r="I1" s="14" t="s">
        <v>183</v>
      </c>
      <c r="Z1" s="12" t="s">
        <v>164</v>
      </c>
      <c r="AA1" s="12" t="s">
        <v>152</v>
      </c>
      <c r="AB1" s="12" t="s">
        <v>154</v>
      </c>
      <c r="AC1" s="12" t="s">
        <v>153</v>
      </c>
      <c r="AD1" s="13"/>
      <c r="AE1" s="12" t="s">
        <v>180</v>
      </c>
      <c r="AF1" s="12" t="s">
        <v>181</v>
      </c>
      <c r="AG1" s="12" t="s">
        <v>179</v>
      </c>
    </row>
    <row r="2" spans="1:55" x14ac:dyDescent="0.25">
      <c r="I2" s="14" t="s">
        <v>1</v>
      </c>
      <c r="L2" s="5" t="s">
        <v>2</v>
      </c>
      <c r="O2" s="8" t="s">
        <v>3</v>
      </c>
      <c r="R2" s="15" t="s">
        <v>178</v>
      </c>
      <c r="AD2" s="16" t="s">
        <v>190</v>
      </c>
    </row>
    <row r="3" spans="1:55" x14ac:dyDescent="0.25">
      <c r="B3" s="17" t="s">
        <v>4</v>
      </c>
      <c r="D3" s="17" t="s">
        <v>4</v>
      </c>
      <c r="F3" s="17" t="s">
        <v>4</v>
      </c>
      <c r="H3" s="17" t="s">
        <v>5</v>
      </c>
      <c r="I3" s="18" t="s">
        <v>6</v>
      </c>
      <c r="J3" s="3" t="s">
        <v>186</v>
      </c>
      <c r="K3" s="19" t="s">
        <v>809</v>
      </c>
      <c r="L3" s="20" t="s">
        <v>7</v>
      </c>
      <c r="M3" s="6" t="s">
        <v>186</v>
      </c>
      <c r="N3" s="21" t="s">
        <v>810</v>
      </c>
      <c r="O3" s="22" t="s">
        <v>8</v>
      </c>
      <c r="P3" s="9" t="s">
        <v>186</v>
      </c>
      <c r="Q3" s="23" t="s">
        <v>811</v>
      </c>
      <c r="R3" s="17" t="s">
        <v>11</v>
      </c>
      <c r="S3" s="17"/>
      <c r="T3" s="17" t="s">
        <v>808</v>
      </c>
      <c r="U3" s="17" t="s">
        <v>799</v>
      </c>
      <c r="V3" s="17"/>
      <c r="W3" s="17" t="s">
        <v>9</v>
      </c>
      <c r="Z3" s="17" t="s">
        <v>10</v>
      </c>
      <c r="AD3" s="17" t="s">
        <v>185</v>
      </c>
    </row>
    <row r="4" spans="1:55" ht="15.75" x14ac:dyDescent="0.25">
      <c r="A4" s="11" t="s">
        <v>322</v>
      </c>
      <c r="B4" s="11" t="s">
        <v>835</v>
      </c>
      <c r="D4" s="11" t="s">
        <v>836</v>
      </c>
      <c r="F4" s="11" t="s">
        <v>837</v>
      </c>
      <c r="H4" s="11" t="s">
        <v>1511</v>
      </c>
      <c r="I4" s="14">
        <v>2</v>
      </c>
      <c r="J4" s="3" t="s">
        <v>164</v>
      </c>
      <c r="K4" s="4">
        <v>24</v>
      </c>
      <c r="L4" s="5">
        <v>1</v>
      </c>
      <c r="M4" s="6" t="s">
        <v>164</v>
      </c>
      <c r="N4" s="7">
        <v>24</v>
      </c>
      <c r="O4" s="8">
        <v>3</v>
      </c>
      <c r="P4" s="9" t="s">
        <v>164</v>
      </c>
      <c r="Q4" s="10">
        <v>24</v>
      </c>
      <c r="S4" s="11" t="str">
        <f>IF(R4="1violation",-7*1,IF(R4="2violations",-7*2,IF(R4="3violations",-7*3,IF(R4="",""))))</f>
        <v/>
      </c>
      <c r="T4" s="13">
        <f>SUM(K4,N4,Q4,S4)</f>
        <v>72</v>
      </c>
      <c r="U4" s="24">
        <f>IF(J4="S",1*1)+IF(M4="S",1*1)+IF(P4="S",1*1)</f>
        <v>3</v>
      </c>
      <c r="W4" s="11">
        <f>SUM(I4,L4,O4)</f>
        <v>6</v>
      </c>
      <c r="AA4" s="11">
        <f>SUM(T4,T6,T5,T7,-AD4)</f>
        <v>202</v>
      </c>
      <c r="AD4" s="11">
        <f>MIN(T4:T7)</f>
        <v>62</v>
      </c>
    </row>
    <row r="5" spans="1:55" ht="15.75" x14ac:dyDescent="0.25">
      <c r="A5" s="11" t="s">
        <v>323</v>
      </c>
      <c r="B5" s="11" t="s">
        <v>838</v>
      </c>
      <c r="D5" s="11" t="s">
        <v>839</v>
      </c>
      <c r="F5" s="11" t="s">
        <v>840</v>
      </c>
      <c r="H5" s="11" t="s">
        <v>1505</v>
      </c>
      <c r="I5" s="14">
        <v>4</v>
      </c>
      <c r="J5" s="3" t="s">
        <v>152</v>
      </c>
      <c r="K5" s="4">
        <v>20</v>
      </c>
      <c r="L5" s="5">
        <v>2</v>
      </c>
      <c r="M5" s="6" t="s">
        <v>164</v>
      </c>
      <c r="N5" s="7">
        <v>22</v>
      </c>
      <c r="O5" s="8">
        <v>4</v>
      </c>
      <c r="P5" s="9" t="s">
        <v>152</v>
      </c>
      <c r="Q5" s="10">
        <v>20</v>
      </c>
      <c r="S5" s="11" t="str">
        <f t="shared" ref="S5:S67" si="0">IF(R5="1violation",-7*1,IF(R5="2violations",-7*2,IF(R5="3violations",-7*3,IF(R5="",""))))</f>
        <v/>
      </c>
      <c r="T5" s="13">
        <f t="shared" ref="T5:T67" si="1">SUM(K5,N5,Q5,S5)</f>
        <v>62</v>
      </c>
      <c r="U5" s="24">
        <f t="shared" ref="U5:U67" si="2">IF(J5="S",1*1)+IF(M5="S",1*1)+IF(P5="S",1*1)</f>
        <v>1</v>
      </c>
      <c r="W5" s="11">
        <f>SUM(I5,L5,O5)</f>
        <v>10</v>
      </c>
    </row>
    <row r="6" spans="1:55" ht="15.75" x14ac:dyDescent="0.25">
      <c r="A6" s="11" t="s">
        <v>324</v>
      </c>
      <c r="B6" s="11" t="s">
        <v>841</v>
      </c>
      <c r="D6" s="11" t="s">
        <v>842</v>
      </c>
      <c r="H6" s="11" t="s">
        <v>1516</v>
      </c>
      <c r="I6" s="14">
        <v>4</v>
      </c>
      <c r="J6" s="3" t="s">
        <v>164</v>
      </c>
      <c r="K6" s="4">
        <v>21</v>
      </c>
      <c r="L6" s="5">
        <v>4</v>
      </c>
      <c r="M6" s="6" t="s">
        <v>164</v>
      </c>
      <c r="N6" s="7">
        <v>22</v>
      </c>
      <c r="O6" s="8">
        <v>2</v>
      </c>
      <c r="P6" s="9" t="s">
        <v>164</v>
      </c>
      <c r="Q6" s="10">
        <v>23</v>
      </c>
      <c r="S6" s="11" t="str">
        <f t="shared" si="0"/>
        <v/>
      </c>
      <c r="T6" s="13">
        <f t="shared" si="1"/>
        <v>66</v>
      </c>
      <c r="U6" s="24">
        <f t="shared" si="2"/>
        <v>3</v>
      </c>
      <c r="W6" s="11">
        <f>SUM(I6,L6,O6)</f>
        <v>10</v>
      </c>
    </row>
    <row r="7" spans="1:55" ht="15.75" x14ac:dyDescent="0.25">
      <c r="A7" s="11" t="s">
        <v>325</v>
      </c>
      <c r="B7" s="11" t="s">
        <v>843</v>
      </c>
      <c r="D7" s="11" t="s">
        <v>844</v>
      </c>
      <c r="H7" s="11" t="s">
        <v>1502</v>
      </c>
      <c r="I7" s="14">
        <v>4</v>
      </c>
      <c r="J7" s="3" t="s">
        <v>164</v>
      </c>
      <c r="K7" s="4">
        <v>23</v>
      </c>
      <c r="L7" s="5">
        <v>4</v>
      </c>
      <c r="M7" s="6" t="s">
        <v>164</v>
      </c>
      <c r="N7" s="7">
        <v>21</v>
      </c>
      <c r="O7" s="8">
        <v>4</v>
      </c>
      <c r="P7" s="9" t="s">
        <v>152</v>
      </c>
      <c r="Q7" s="10">
        <v>20</v>
      </c>
      <c r="S7" s="11" t="str">
        <f t="shared" si="0"/>
        <v/>
      </c>
      <c r="T7" s="13">
        <f t="shared" si="1"/>
        <v>64</v>
      </c>
      <c r="U7" s="24">
        <f t="shared" si="2"/>
        <v>2</v>
      </c>
      <c r="W7" s="11">
        <f>SUM(I7,L7,O7)</f>
        <v>12</v>
      </c>
    </row>
    <row r="8" spans="1:55" s="25" customFormat="1" ht="15.75" x14ac:dyDescent="0.25">
      <c r="J8" s="26"/>
      <c r="K8" s="27"/>
      <c r="M8" s="26"/>
      <c r="N8" s="27"/>
      <c r="P8" s="26"/>
      <c r="Q8" s="27"/>
      <c r="T8" s="28"/>
      <c r="U8" s="29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</row>
    <row r="9" spans="1:55" ht="15.75" x14ac:dyDescent="0.25">
      <c r="A9" s="11" t="s">
        <v>326</v>
      </c>
      <c r="S9" s="11" t="str">
        <f t="shared" si="0"/>
        <v/>
      </c>
      <c r="T9" s="13">
        <f t="shared" si="1"/>
        <v>0</v>
      </c>
      <c r="U9" s="24">
        <f t="shared" si="2"/>
        <v>0</v>
      </c>
      <c r="W9" s="11">
        <f>SUM(I9,L9,O9)</f>
        <v>0</v>
      </c>
      <c r="AA9" s="11">
        <f>SUM(T9,T11,T10,T12,-AD9)</f>
        <v>0</v>
      </c>
      <c r="AD9" s="11">
        <f>MIN(T9:T12)</f>
        <v>0</v>
      </c>
    </row>
    <row r="10" spans="1:55" ht="15.75" x14ac:dyDescent="0.25">
      <c r="A10" s="11" t="s">
        <v>327</v>
      </c>
      <c r="S10" s="11" t="str">
        <f t="shared" si="0"/>
        <v/>
      </c>
      <c r="T10" s="13">
        <f t="shared" si="1"/>
        <v>0</v>
      </c>
      <c r="U10" s="24">
        <f t="shared" si="2"/>
        <v>0</v>
      </c>
      <c r="W10" s="11">
        <f>SUM(I10,L10,O10)</f>
        <v>0</v>
      </c>
    </row>
    <row r="11" spans="1:55" ht="15.75" x14ac:dyDescent="0.25">
      <c r="A11" s="11" t="s">
        <v>328</v>
      </c>
      <c r="S11" s="11" t="str">
        <f t="shared" si="0"/>
        <v/>
      </c>
      <c r="T11" s="13">
        <f t="shared" si="1"/>
        <v>0</v>
      </c>
      <c r="U11" s="24">
        <f t="shared" si="2"/>
        <v>0</v>
      </c>
      <c r="W11" s="11">
        <f>SUM(I11,L11,O11)</f>
        <v>0</v>
      </c>
    </row>
    <row r="12" spans="1:55" ht="15.75" x14ac:dyDescent="0.25">
      <c r="A12" s="11" t="s">
        <v>329</v>
      </c>
      <c r="S12" s="11" t="str">
        <f t="shared" si="0"/>
        <v/>
      </c>
      <c r="T12" s="13">
        <f t="shared" si="1"/>
        <v>0</v>
      </c>
      <c r="U12" s="24">
        <f t="shared" si="2"/>
        <v>0</v>
      </c>
      <c r="W12" s="11">
        <f>SUM(I12,L12,O12)</f>
        <v>0</v>
      </c>
    </row>
    <row r="13" spans="1:55" s="25" customFormat="1" ht="15.75" x14ac:dyDescent="0.25">
      <c r="J13" s="26"/>
      <c r="K13" s="27"/>
      <c r="M13" s="26"/>
      <c r="N13" s="27"/>
      <c r="P13" s="26"/>
      <c r="Q13" s="27"/>
      <c r="T13" s="28"/>
      <c r="U13" s="29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</row>
    <row r="14" spans="1:55" ht="15.75" x14ac:dyDescent="0.25">
      <c r="A14" s="11" t="s">
        <v>330</v>
      </c>
      <c r="B14" s="11" t="s">
        <v>881</v>
      </c>
      <c r="D14" s="11" t="s">
        <v>882</v>
      </c>
      <c r="H14" s="11" t="s">
        <v>1156</v>
      </c>
      <c r="I14" s="14">
        <v>4</v>
      </c>
      <c r="J14" s="3" t="s">
        <v>164</v>
      </c>
      <c r="K14" s="4">
        <v>20</v>
      </c>
      <c r="L14" s="5">
        <v>3</v>
      </c>
      <c r="M14" s="6" t="s">
        <v>164</v>
      </c>
      <c r="N14" s="7">
        <v>21</v>
      </c>
      <c r="O14" s="8">
        <v>4</v>
      </c>
      <c r="P14" s="9" t="s">
        <v>164</v>
      </c>
      <c r="Q14" s="10">
        <v>22</v>
      </c>
      <c r="S14" s="11" t="str">
        <f t="shared" si="0"/>
        <v/>
      </c>
      <c r="T14" s="13">
        <f t="shared" si="1"/>
        <v>63</v>
      </c>
      <c r="U14" s="24">
        <f t="shared" si="2"/>
        <v>3</v>
      </c>
      <c r="W14" s="11">
        <f>SUM(I14,L14,O14)</f>
        <v>11</v>
      </c>
      <c r="AA14" s="11">
        <f>SUM(T14,T16,T15,T17,-AD14)</f>
        <v>189</v>
      </c>
      <c r="AD14" s="11">
        <f>MIN(T14:T17)</f>
        <v>0</v>
      </c>
    </row>
    <row r="15" spans="1:55" ht="15.75" x14ac:dyDescent="0.25">
      <c r="A15" s="11" t="s">
        <v>331</v>
      </c>
      <c r="B15" s="11" t="s">
        <v>883</v>
      </c>
      <c r="D15" s="11" t="s">
        <v>884</v>
      </c>
      <c r="H15" s="11" t="s">
        <v>1506</v>
      </c>
      <c r="I15" s="14">
        <v>4</v>
      </c>
      <c r="J15" s="3" t="s">
        <v>152</v>
      </c>
      <c r="K15" s="4">
        <v>20</v>
      </c>
      <c r="L15" s="5">
        <v>4</v>
      </c>
      <c r="M15" s="6" t="s">
        <v>164</v>
      </c>
      <c r="N15" s="7">
        <v>22</v>
      </c>
      <c r="O15" s="8">
        <v>3</v>
      </c>
      <c r="P15" s="9" t="s">
        <v>164</v>
      </c>
      <c r="Q15" s="10">
        <v>21</v>
      </c>
      <c r="S15" s="11" t="str">
        <f t="shared" si="0"/>
        <v/>
      </c>
      <c r="T15" s="13">
        <f t="shared" si="1"/>
        <v>63</v>
      </c>
      <c r="U15" s="24">
        <f t="shared" si="2"/>
        <v>2</v>
      </c>
      <c r="W15" s="11">
        <f>SUM(I15,L15,O15)</f>
        <v>11</v>
      </c>
    </row>
    <row r="16" spans="1:55" ht="15.75" x14ac:dyDescent="0.25">
      <c r="A16" s="11" t="s">
        <v>332</v>
      </c>
      <c r="B16" s="11" t="s">
        <v>885</v>
      </c>
      <c r="D16" s="11" t="s">
        <v>886</v>
      </c>
      <c r="H16" s="11" t="s">
        <v>1094</v>
      </c>
      <c r="I16" s="14">
        <v>4</v>
      </c>
      <c r="J16" s="3" t="s">
        <v>164</v>
      </c>
      <c r="K16" s="4">
        <v>20</v>
      </c>
      <c r="L16" s="5">
        <v>4</v>
      </c>
      <c r="M16" s="6" t="s">
        <v>164</v>
      </c>
      <c r="N16" s="7">
        <v>23</v>
      </c>
      <c r="O16" s="8">
        <v>4</v>
      </c>
      <c r="P16" s="9" t="s">
        <v>152</v>
      </c>
      <c r="Q16" s="10">
        <v>20</v>
      </c>
      <c r="S16" s="11" t="str">
        <f t="shared" si="0"/>
        <v/>
      </c>
      <c r="T16" s="13">
        <f t="shared" si="1"/>
        <v>63</v>
      </c>
      <c r="U16" s="24">
        <f t="shared" si="2"/>
        <v>2</v>
      </c>
      <c r="W16" s="11">
        <f>SUM(I16,L16,O16)</f>
        <v>12</v>
      </c>
    </row>
    <row r="17" spans="1:55" ht="15.75" x14ac:dyDescent="0.25">
      <c r="A17" s="11" t="s">
        <v>333</v>
      </c>
      <c r="S17" s="11" t="str">
        <f t="shared" si="0"/>
        <v/>
      </c>
      <c r="T17" s="13">
        <f t="shared" si="1"/>
        <v>0</v>
      </c>
      <c r="U17" s="24">
        <f t="shared" si="2"/>
        <v>0</v>
      </c>
      <c r="W17" s="11">
        <f>SUM(I17,L17,O17)</f>
        <v>0</v>
      </c>
    </row>
    <row r="18" spans="1:55" s="25" customFormat="1" ht="15.75" x14ac:dyDescent="0.25">
      <c r="J18" s="26"/>
      <c r="K18" s="27"/>
      <c r="M18" s="26"/>
      <c r="N18" s="27"/>
      <c r="P18" s="26"/>
      <c r="Q18" s="27"/>
      <c r="T18" s="28"/>
      <c r="U18" s="29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</row>
    <row r="19" spans="1:55" ht="15.75" x14ac:dyDescent="0.25">
      <c r="A19" s="11" t="s">
        <v>334</v>
      </c>
      <c r="B19" s="11" t="s">
        <v>898</v>
      </c>
      <c r="D19" s="11" t="s">
        <v>899</v>
      </c>
      <c r="H19" s="11" t="s">
        <v>1514</v>
      </c>
      <c r="I19" s="14">
        <v>4</v>
      </c>
      <c r="J19" s="3" t="s">
        <v>152</v>
      </c>
      <c r="K19" s="4">
        <v>19</v>
      </c>
      <c r="L19" s="5">
        <v>4</v>
      </c>
      <c r="M19" s="6" t="s">
        <v>164</v>
      </c>
      <c r="N19" s="7">
        <v>21</v>
      </c>
      <c r="O19" s="8">
        <v>4</v>
      </c>
      <c r="P19" s="9" t="s">
        <v>164</v>
      </c>
      <c r="Q19" s="10">
        <v>23</v>
      </c>
      <c r="S19" s="11" t="str">
        <f t="shared" si="0"/>
        <v/>
      </c>
      <c r="T19" s="13">
        <f t="shared" si="1"/>
        <v>63</v>
      </c>
      <c r="U19" s="24">
        <f t="shared" si="2"/>
        <v>2</v>
      </c>
      <c r="W19" s="11">
        <f>SUM(I19,L19,O19)</f>
        <v>12</v>
      </c>
      <c r="AA19" s="11">
        <f>SUM(T19,T21,T20,T22,-AD19)</f>
        <v>207</v>
      </c>
      <c r="AD19" s="11">
        <f>MIN(T19:T22)</f>
        <v>46</v>
      </c>
    </row>
    <row r="20" spans="1:55" ht="15.75" x14ac:dyDescent="0.25">
      <c r="A20" s="11" t="s">
        <v>335</v>
      </c>
      <c r="B20" s="11" t="s">
        <v>900</v>
      </c>
      <c r="D20" s="11" t="s">
        <v>901</v>
      </c>
      <c r="H20" s="11" t="s">
        <v>1503</v>
      </c>
      <c r="I20" s="14">
        <v>4</v>
      </c>
      <c r="J20" s="3" t="s">
        <v>164</v>
      </c>
      <c r="K20" s="4">
        <v>22</v>
      </c>
      <c r="L20" s="5">
        <v>4</v>
      </c>
      <c r="M20" s="6" t="s">
        <v>152</v>
      </c>
      <c r="N20" s="7">
        <v>18</v>
      </c>
      <c r="O20" s="8">
        <v>4</v>
      </c>
      <c r="P20" s="9" t="s">
        <v>152</v>
      </c>
      <c r="Q20" s="10">
        <v>20</v>
      </c>
      <c r="R20" s="11" t="s">
        <v>181</v>
      </c>
      <c r="S20" s="11">
        <f t="shared" si="0"/>
        <v>-14</v>
      </c>
      <c r="T20" s="13">
        <f t="shared" si="1"/>
        <v>46</v>
      </c>
      <c r="U20" s="24">
        <f t="shared" si="2"/>
        <v>1</v>
      </c>
      <c r="W20" s="11">
        <f>SUM(I20,L20,O20)</f>
        <v>12</v>
      </c>
    </row>
    <row r="21" spans="1:55" ht="15.75" x14ac:dyDescent="0.25">
      <c r="A21" s="11" t="s">
        <v>336</v>
      </c>
      <c r="B21" s="11" t="s">
        <v>902</v>
      </c>
      <c r="D21" s="11" t="s">
        <v>903</v>
      </c>
      <c r="F21" s="11" t="s">
        <v>904</v>
      </c>
      <c r="H21" s="11" t="s">
        <v>1508</v>
      </c>
      <c r="I21" s="14">
        <v>2</v>
      </c>
      <c r="J21" s="3" t="s">
        <v>164</v>
      </c>
      <c r="K21" s="4">
        <v>24</v>
      </c>
      <c r="L21" s="5">
        <v>2</v>
      </c>
      <c r="M21" s="6" t="s">
        <v>164</v>
      </c>
      <c r="N21" s="7">
        <v>24</v>
      </c>
      <c r="O21" s="8">
        <v>2</v>
      </c>
      <c r="P21" s="9" t="s">
        <v>164</v>
      </c>
      <c r="Q21" s="10">
        <v>25</v>
      </c>
      <c r="S21" s="11" t="str">
        <f t="shared" si="0"/>
        <v/>
      </c>
      <c r="T21" s="13">
        <f t="shared" si="1"/>
        <v>73</v>
      </c>
      <c r="U21" s="24">
        <f t="shared" si="2"/>
        <v>3</v>
      </c>
      <c r="W21" s="11">
        <f>SUM(I21,L21,O21)</f>
        <v>6</v>
      </c>
    </row>
    <row r="22" spans="1:55" ht="15.75" x14ac:dyDescent="0.25">
      <c r="A22" s="11" t="s">
        <v>337</v>
      </c>
      <c r="B22" s="11" t="s">
        <v>905</v>
      </c>
      <c r="D22" s="11" t="s">
        <v>906</v>
      </c>
      <c r="H22" s="11" t="s">
        <v>1518</v>
      </c>
      <c r="I22" s="14">
        <v>4</v>
      </c>
      <c r="J22" s="3" t="s">
        <v>164</v>
      </c>
      <c r="K22" s="4">
        <v>21</v>
      </c>
      <c r="L22" s="5">
        <v>2</v>
      </c>
      <c r="M22" s="6" t="s">
        <v>164</v>
      </c>
      <c r="N22" s="7">
        <v>25</v>
      </c>
      <c r="O22" s="8">
        <v>1</v>
      </c>
      <c r="P22" s="9" t="s">
        <v>164</v>
      </c>
      <c r="Q22" s="10">
        <v>25</v>
      </c>
      <c r="S22" s="11" t="str">
        <f t="shared" si="0"/>
        <v/>
      </c>
      <c r="T22" s="13">
        <f t="shared" si="1"/>
        <v>71</v>
      </c>
      <c r="U22" s="24">
        <f t="shared" si="2"/>
        <v>3</v>
      </c>
      <c r="W22" s="11">
        <f>SUM(I22,L22,O22)</f>
        <v>7</v>
      </c>
    </row>
    <row r="23" spans="1:55" s="25" customFormat="1" ht="15.75" x14ac:dyDescent="0.25">
      <c r="J23" s="26"/>
      <c r="K23" s="27"/>
      <c r="M23" s="26"/>
      <c r="N23" s="27"/>
      <c r="P23" s="26"/>
      <c r="Q23" s="27"/>
      <c r="T23" s="28"/>
      <c r="U23" s="29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</row>
    <row r="24" spans="1:55" ht="15.75" x14ac:dyDescent="0.25">
      <c r="A24" s="11" t="s">
        <v>338</v>
      </c>
      <c r="B24" s="11" t="s">
        <v>946</v>
      </c>
      <c r="D24" s="11" t="s">
        <v>947</v>
      </c>
      <c r="H24" s="11" t="s">
        <v>1507</v>
      </c>
      <c r="I24" s="14">
        <v>4</v>
      </c>
      <c r="J24" s="3" t="s">
        <v>152</v>
      </c>
      <c r="K24" s="4">
        <v>20</v>
      </c>
      <c r="L24" s="5">
        <v>4</v>
      </c>
      <c r="M24" s="6" t="s">
        <v>164</v>
      </c>
      <c r="N24" s="7">
        <v>21</v>
      </c>
      <c r="O24" s="8">
        <v>4</v>
      </c>
      <c r="P24" s="9" t="s">
        <v>164</v>
      </c>
      <c r="Q24" s="10">
        <v>20</v>
      </c>
      <c r="S24" s="11" t="str">
        <f t="shared" si="0"/>
        <v/>
      </c>
      <c r="T24" s="13">
        <f t="shared" si="1"/>
        <v>61</v>
      </c>
      <c r="U24" s="24">
        <f t="shared" si="2"/>
        <v>2</v>
      </c>
      <c r="W24" s="11">
        <f>SUM(I24,L24,O24)</f>
        <v>12</v>
      </c>
      <c r="AA24" s="11">
        <f>SUM(T24,T26,T25,T27,-AD24)</f>
        <v>185</v>
      </c>
      <c r="AD24" s="11">
        <f>MIN(T24:T27)</f>
        <v>51</v>
      </c>
    </row>
    <row r="25" spans="1:55" ht="15.75" x14ac:dyDescent="0.25">
      <c r="A25" s="11" t="s">
        <v>339</v>
      </c>
      <c r="B25" s="11" t="s">
        <v>948</v>
      </c>
      <c r="D25" s="11" t="s">
        <v>949</v>
      </c>
      <c r="F25" s="11" t="s">
        <v>950</v>
      </c>
      <c r="H25" s="11" t="s">
        <v>1515</v>
      </c>
      <c r="I25" s="14">
        <v>4</v>
      </c>
      <c r="J25" s="3" t="s">
        <v>164</v>
      </c>
      <c r="K25" s="4">
        <v>20</v>
      </c>
      <c r="L25" s="5">
        <v>4</v>
      </c>
      <c r="M25" s="6" t="s">
        <v>152</v>
      </c>
      <c r="N25" s="7">
        <v>16</v>
      </c>
      <c r="O25" s="8">
        <v>2</v>
      </c>
      <c r="P25" s="9" t="s">
        <v>164</v>
      </c>
      <c r="Q25" s="10">
        <v>24</v>
      </c>
      <c r="S25" s="11" t="str">
        <f t="shared" si="0"/>
        <v/>
      </c>
      <c r="T25" s="13">
        <f t="shared" si="1"/>
        <v>60</v>
      </c>
      <c r="U25" s="24">
        <f t="shared" si="2"/>
        <v>2</v>
      </c>
      <c r="W25" s="11">
        <f>SUM(I25,L25,O25)</f>
        <v>10</v>
      </c>
    </row>
    <row r="26" spans="1:55" ht="15.75" x14ac:dyDescent="0.25">
      <c r="A26" s="11" t="s">
        <v>340</v>
      </c>
      <c r="B26" s="11" t="s">
        <v>951</v>
      </c>
      <c r="D26" s="11" t="s">
        <v>952</v>
      </c>
      <c r="F26" s="11" t="s">
        <v>953</v>
      </c>
      <c r="H26" s="11" t="s">
        <v>1513</v>
      </c>
      <c r="I26" s="14">
        <v>4</v>
      </c>
      <c r="J26" s="3" t="s">
        <v>152</v>
      </c>
      <c r="K26" s="4">
        <v>18</v>
      </c>
      <c r="L26" s="5">
        <v>4</v>
      </c>
      <c r="M26" s="6" t="s">
        <v>152</v>
      </c>
      <c r="N26" s="7">
        <v>17</v>
      </c>
      <c r="O26" s="8">
        <v>4</v>
      </c>
      <c r="P26" s="9" t="s">
        <v>152</v>
      </c>
      <c r="Q26" s="10">
        <v>16</v>
      </c>
      <c r="S26" s="11" t="str">
        <f t="shared" si="0"/>
        <v/>
      </c>
      <c r="T26" s="13">
        <f t="shared" si="1"/>
        <v>51</v>
      </c>
      <c r="U26" s="24">
        <f t="shared" si="2"/>
        <v>0</v>
      </c>
      <c r="W26" s="11">
        <f>SUM(I26,L26,O26)</f>
        <v>12</v>
      </c>
    </row>
    <row r="27" spans="1:55" ht="15.75" x14ac:dyDescent="0.25">
      <c r="A27" s="11" t="s">
        <v>341</v>
      </c>
      <c r="B27" s="11" t="s">
        <v>954</v>
      </c>
      <c r="D27" s="11" t="s">
        <v>955</v>
      </c>
      <c r="F27" s="11" t="s">
        <v>956</v>
      </c>
      <c r="H27" s="11" t="s">
        <v>1354</v>
      </c>
      <c r="I27" s="14">
        <v>2</v>
      </c>
      <c r="J27" s="3" t="s">
        <v>164</v>
      </c>
      <c r="K27" s="4">
        <v>22</v>
      </c>
      <c r="L27" s="5">
        <v>3</v>
      </c>
      <c r="M27" s="6" t="s">
        <v>164</v>
      </c>
      <c r="N27" s="7">
        <v>21</v>
      </c>
      <c r="O27" s="8">
        <v>3</v>
      </c>
      <c r="P27" s="9" t="s">
        <v>164</v>
      </c>
      <c r="Q27" s="10">
        <v>21</v>
      </c>
      <c r="S27" s="11" t="str">
        <f t="shared" si="0"/>
        <v/>
      </c>
      <c r="T27" s="13">
        <f t="shared" si="1"/>
        <v>64</v>
      </c>
      <c r="U27" s="24">
        <f t="shared" si="2"/>
        <v>3</v>
      </c>
      <c r="W27" s="11">
        <f>SUM(I27,L27,O27)</f>
        <v>8</v>
      </c>
    </row>
    <row r="28" spans="1:55" s="25" customFormat="1" ht="15.75" x14ac:dyDescent="0.25">
      <c r="J28" s="26"/>
      <c r="K28" s="27"/>
      <c r="M28" s="26"/>
      <c r="N28" s="27"/>
      <c r="P28" s="26"/>
      <c r="Q28" s="27"/>
      <c r="T28" s="28"/>
      <c r="U28" s="29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</row>
    <row r="29" spans="1:55" ht="15.75" x14ac:dyDescent="0.25">
      <c r="A29" s="11" t="s">
        <v>342</v>
      </c>
      <c r="B29" s="11" t="s">
        <v>969</v>
      </c>
      <c r="D29" s="11" t="s">
        <v>970</v>
      </c>
      <c r="H29" s="11" t="s">
        <v>1519</v>
      </c>
      <c r="I29" s="14">
        <v>4</v>
      </c>
      <c r="J29" s="3" t="s">
        <v>164</v>
      </c>
      <c r="K29" s="4">
        <v>21</v>
      </c>
      <c r="L29" s="5">
        <v>4</v>
      </c>
      <c r="M29" s="6" t="s">
        <v>152</v>
      </c>
      <c r="N29" s="7">
        <v>17</v>
      </c>
      <c r="O29" s="8">
        <v>3</v>
      </c>
      <c r="P29" s="9" t="s">
        <v>164</v>
      </c>
      <c r="Q29" s="10">
        <v>22</v>
      </c>
      <c r="S29" s="11" t="str">
        <f t="shared" si="0"/>
        <v/>
      </c>
      <c r="T29" s="13">
        <f t="shared" si="1"/>
        <v>60</v>
      </c>
      <c r="U29" s="24">
        <f t="shared" si="2"/>
        <v>2</v>
      </c>
      <c r="W29" s="11">
        <f>SUM(I29,L29,O29)</f>
        <v>11</v>
      </c>
      <c r="AA29" s="11">
        <f>SUM(T29,T31,T30,T32,-AD29)</f>
        <v>215</v>
      </c>
      <c r="AD29" s="11">
        <f>MIN(T29:T32)</f>
        <v>60</v>
      </c>
    </row>
    <row r="30" spans="1:55" ht="15.75" x14ac:dyDescent="0.25">
      <c r="A30" s="11" t="s">
        <v>343</v>
      </c>
      <c r="B30" s="11" t="s">
        <v>971</v>
      </c>
      <c r="D30" s="11" t="s">
        <v>972</v>
      </c>
      <c r="H30" s="11" t="s">
        <v>1517</v>
      </c>
      <c r="I30" s="14">
        <v>2</v>
      </c>
      <c r="J30" s="3" t="s">
        <v>164</v>
      </c>
      <c r="K30" s="4">
        <v>22</v>
      </c>
      <c r="L30" s="5">
        <v>1</v>
      </c>
      <c r="M30" s="6" t="s">
        <v>164</v>
      </c>
      <c r="N30" s="7">
        <v>25</v>
      </c>
      <c r="O30" s="8">
        <v>1</v>
      </c>
      <c r="P30" s="9" t="s">
        <v>164</v>
      </c>
      <c r="Q30" s="10">
        <v>23</v>
      </c>
      <c r="S30" s="11" t="str">
        <f t="shared" si="0"/>
        <v/>
      </c>
      <c r="T30" s="13">
        <f t="shared" si="1"/>
        <v>70</v>
      </c>
      <c r="U30" s="24">
        <f t="shared" si="2"/>
        <v>3</v>
      </c>
      <c r="W30" s="11">
        <f>SUM(I30,L30,O30)</f>
        <v>4</v>
      </c>
    </row>
    <row r="31" spans="1:55" ht="15.75" x14ac:dyDescent="0.25">
      <c r="A31" s="11" t="s">
        <v>344</v>
      </c>
      <c r="B31" s="11" t="s">
        <v>973</v>
      </c>
      <c r="D31" s="11" t="s">
        <v>974</v>
      </c>
      <c r="H31" s="11" t="s">
        <v>1500</v>
      </c>
      <c r="I31" s="14">
        <v>1</v>
      </c>
      <c r="J31" s="3" t="s">
        <v>164</v>
      </c>
      <c r="K31" s="4">
        <v>25</v>
      </c>
      <c r="L31" s="5">
        <v>2</v>
      </c>
      <c r="M31" s="6" t="s">
        <v>164</v>
      </c>
      <c r="N31" s="7">
        <v>25</v>
      </c>
      <c r="O31" s="8">
        <v>4</v>
      </c>
      <c r="P31" s="9" t="s">
        <v>164</v>
      </c>
      <c r="Q31" s="10">
        <v>23</v>
      </c>
      <c r="S31" s="11" t="str">
        <f t="shared" si="0"/>
        <v/>
      </c>
      <c r="T31" s="13">
        <f t="shared" si="1"/>
        <v>73</v>
      </c>
      <c r="U31" s="24">
        <f t="shared" si="2"/>
        <v>3</v>
      </c>
      <c r="W31" s="11">
        <f>SUM(I31,L31,O31)</f>
        <v>7</v>
      </c>
    </row>
    <row r="32" spans="1:55" ht="15.75" x14ac:dyDescent="0.25">
      <c r="A32" s="11" t="s">
        <v>345</v>
      </c>
      <c r="B32" s="11" t="s">
        <v>975</v>
      </c>
      <c r="D32" s="11" t="s">
        <v>976</v>
      </c>
      <c r="F32" s="11" t="s">
        <v>977</v>
      </c>
      <c r="H32" s="11" t="s">
        <v>1510</v>
      </c>
      <c r="I32" s="14">
        <v>1</v>
      </c>
      <c r="J32" s="3" t="s">
        <v>164</v>
      </c>
      <c r="K32" s="4">
        <v>25</v>
      </c>
      <c r="L32" s="5">
        <v>1</v>
      </c>
      <c r="M32" s="6" t="s">
        <v>164</v>
      </c>
      <c r="N32" s="7">
        <v>23</v>
      </c>
      <c r="O32" s="8">
        <v>1</v>
      </c>
      <c r="P32" s="9" t="s">
        <v>164</v>
      </c>
      <c r="Q32" s="10">
        <v>24</v>
      </c>
      <c r="S32" s="11" t="str">
        <f t="shared" si="0"/>
        <v/>
      </c>
      <c r="T32" s="13">
        <f t="shared" si="1"/>
        <v>72</v>
      </c>
      <c r="U32" s="24">
        <f t="shared" si="2"/>
        <v>3</v>
      </c>
      <c r="W32" s="11">
        <f>SUM(I32,L32,O32)</f>
        <v>3</v>
      </c>
    </row>
    <row r="33" spans="1:55" s="25" customFormat="1" ht="15.75" x14ac:dyDescent="0.25">
      <c r="J33" s="26"/>
      <c r="K33" s="27"/>
      <c r="M33" s="26"/>
      <c r="N33" s="27"/>
      <c r="P33" s="26"/>
      <c r="Q33" s="27"/>
      <c r="T33" s="28"/>
      <c r="U33" s="29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</row>
    <row r="34" spans="1:55" ht="15.75" x14ac:dyDescent="0.25">
      <c r="A34" s="11" t="s">
        <v>346</v>
      </c>
      <c r="S34" s="11" t="str">
        <f t="shared" si="0"/>
        <v/>
      </c>
      <c r="T34" s="13">
        <f t="shared" si="1"/>
        <v>0</v>
      </c>
      <c r="U34" s="24">
        <f t="shared" si="2"/>
        <v>0</v>
      </c>
      <c r="W34" s="11">
        <f>SUM(I34,L34,O34)</f>
        <v>0</v>
      </c>
      <c r="AA34" s="11">
        <f>SUM(T34,T36,T35,T37,-AD34)</f>
        <v>0</v>
      </c>
      <c r="AD34" s="11">
        <f>MIN(T34:T37)</f>
        <v>0</v>
      </c>
    </row>
    <row r="35" spans="1:55" ht="15.75" x14ac:dyDescent="0.25">
      <c r="A35" s="11" t="s">
        <v>347</v>
      </c>
      <c r="S35" s="11" t="str">
        <f t="shared" si="0"/>
        <v/>
      </c>
      <c r="T35" s="13">
        <f t="shared" si="1"/>
        <v>0</v>
      </c>
      <c r="U35" s="24">
        <f t="shared" si="2"/>
        <v>0</v>
      </c>
      <c r="W35" s="11">
        <f>SUM(I35,L35,O35)</f>
        <v>0</v>
      </c>
    </row>
    <row r="36" spans="1:55" ht="15.75" x14ac:dyDescent="0.25">
      <c r="A36" s="11" t="s">
        <v>348</v>
      </c>
      <c r="S36" s="11" t="str">
        <f t="shared" si="0"/>
        <v/>
      </c>
      <c r="T36" s="13">
        <f t="shared" si="1"/>
        <v>0</v>
      </c>
      <c r="U36" s="24">
        <f t="shared" si="2"/>
        <v>0</v>
      </c>
      <c r="W36" s="11">
        <f>SUM(I36,L36,O36)</f>
        <v>0</v>
      </c>
    </row>
    <row r="37" spans="1:55" ht="15.75" x14ac:dyDescent="0.25">
      <c r="A37" s="11" t="s">
        <v>349</v>
      </c>
      <c r="S37" s="11" t="str">
        <f t="shared" si="0"/>
        <v/>
      </c>
      <c r="T37" s="13">
        <f t="shared" si="1"/>
        <v>0</v>
      </c>
      <c r="U37" s="24">
        <f t="shared" si="2"/>
        <v>0</v>
      </c>
      <c r="W37" s="11">
        <f>SUM(I37,L37,O37)</f>
        <v>0</v>
      </c>
    </row>
    <row r="38" spans="1:55" s="25" customFormat="1" ht="15.75" x14ac:dyDescent="0.25">
      <c r="J38" s="26"/>
      <c r="K38" s="27"/>
      <c r="M38" s="26"/>
      <c r="N38" s="27"/>
      <c r="P38" s="26"/>
      <c r="Q38" s="27"/>
      <c r="T38" s="28"/>
      <c r="U38" s="29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</row>
    <row r="39" spans="1:55" ht="15.75" x14ac:dyDescent="0.25">
      <c r="A39" s="11" t="s">
        <v>350</v>
      </c>
      <c r="S39" s="11" t="str">
        <f t="shared" si="0"/>
        <v/>
      </c>
      <c r="T39" s="13">
        <f t="shared" si="1"/>
        <v>0</v>
      </c>
      <c r="U39" s="24">
        <f t="shared" si="2"/>
        <v>0</v>
      </c>
      <c r="W39" s="11">
        <f>SUM(I39,L39,O39)</f>
        <v>0</v>
      </c>
      <c r="AA39" s="11">
        <f>SUM(T39,T41,T40,T42,-AD39)</f>
        <v>0</v>
      </c>
      <c r="AD39" s="11">
        <f>MIN(T39:T42)</f>
        <v>0</v>
      </c>
    </row>
    <row r="40" spans="1:55" ht="15.75" x14ac:dyDescent="0.25">
      <c r="A40" s="11" t="s">
        <v>351</v>
      </c>
      <c r="S40" s="11" t="str">
        <f t="shared" si="0"/>
        <v/>
      </c>
      <c r="T40" s="13">
        <f t="shared" si="1"/>
        <v>0</v>
      </c>
      <c r="U40" s="24">
        <f t="shared" si="2"/>
        <v>0</v>
      </c>
      <c r="W40" s="11">
        <f>SUM(I40,L40,O40)</f>
        <v>0</v>
      </c>
    </row>
    <row r="41" spans="1:55" ht="15.75" x14ac:dyDescent="0.25">
      <c r="A41" s="11" t="s">
        <v>352</v>
      </c>
      <c r="S41" s="11" t="str">
        <f t="shared" si="0"/>
        <v/>
      </c>
      <c r="T41" s="13">
        <f t="shared" si="1"/>
        <v>0</v>
      </c>
      <c r="U41" s="24">
        <f t="shared" si="2"/>
        <v>0</v>
      </c>
      <c r="W41" s="11">
        <f>SUM(I41,L41,O41)</f>
        <v>0</v>
      </c>
    </row>
    <row r="42" spans="1:55" ht="15.75" x14ac:dyDescent="0.25">
      <c r="A42" s="11" t="s">
        <v>353</v>
      </c>
      <c r="S42" s="11" t="str">
        <f t="shared" si="0"/>
        <v/>
      </c>
      <c r="T42" s="13">
        <f t="shared" si="1"/>
        <v>0</v>
      </c>
      <c r="U42" s="24">
        <f t="shared" si="2"/>
        <v>0</v>
      </c>
      <c r="W42" s="11">
        <f>SUM(I42,L42,O42)</f>
        <v>0</v>
      </c>
    </row>
    <row r="43" spans="1:55" s="25" customFormat="1" ht="15.75" x14ac:dyDescent="0.25">
      <c r="J43" s="26"/>
      <c r="K43" s="27"/>
      <c r="M43" s="26"/>
      <c r="N43" s="27"/>
      <c r="P43" s="26"/>
      <c r="Q43" s="27"/>
      <c r="T43" s="28"/>
      <c r="U43" s="29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</row>
    <row r="44" spans="1:55" ht="15.75" x14ac:dyDescent="0.25">
      <c r="A44" s="11" t="s">
        <v>354</v>
      </c>
      <c r="B44" s="11" t="s">
        <v>1040</v>
      </c>
      <c r="D44" s="11" t="s">
        <v>1041</v>
      </c>
      <c r="H44" s="11" t="s">
        <v>1042</v>
      </c>
      <c r="I44" s="14">
        <v>4</v>
      </c>
      <c r="J44" s="3" t="s">
        <v>152</v>
      </c>
      <c r="K44" s="4">
        <v>19</v>
      </c>
      <c r="L44" s="5">
        <v>4</v>
      </c>
      <c r="M44" s="6" t="s">
        <v>164</v>
      </c>
      <c r="N44" s="7">
        <v>20</v>
      </c>
      <c r="O44" s="8">
        <v>4</v>
      </c>
      <c r="P44" s="9" t="s">
        <v>152</v>
      </c>
      <c r="Q44" s="10">
        <v>18</v>
      </c>
      <c r="S44" s="11" t="str">
        <f t="shared" si="0"/>
        <v/>
      </c>
      <c r="T44" s="13">
        <f t="shared" si="1"/>
        <v>57</v>
      </c>
      <c r="U44" s="24">
        <f t="shared" si="2"/>
        <v>1</v>
      </c>
      <c r="W44" s="11">
        <f>SUM(I44,L44,O44)</f>
        <v>12</v>
      </c>
      <c r="AA44" s="11">
        <f>SUM(T44,T46,T45,T47,-AD44)</f>
        <v>117</v>
      </c>
      <c r="AD44" s="11">
        <f>MIN(T44:T47)</f>
        <v>0</v>
      </c>
    </row>
    <row r="45" spans="1:55" ht="15.75" x14ac:dyDescent="0.25">
      <c r="A45" s="11" t="s">
        <v>355</v>
      </c>
      <c r="B45" s="11" t="s">
        <v>1043</v>
      </c>
      <c r="D45" s="11" t="s">
        <v>1044</v>
      </c>
      <c r="F45" s="11" t="s">
        <v>1045</v>
      </c>
      <c r="H45" s="11" t="s">
        <v>1046</v>
      </c>
      <c r="I45" s="14">
        <v>4</v>
      </c>
      <c r="J45" s="3" t="s">
        <v>164</v>
      </c>
      <c r="K45" s="4">
        <v>21</v>
      </c>
      <c r="L45" s="5">
        <v>4</v>
      </c>
      <c r="M45" s="6" t="s">
        <v>152</v>
      </c>
      <c r="N45" s="7">
        <v>17</v>
      </c>
      <c r="O45" s="8">
        <v>4</v>
      </c>
      <c r="P45" s="9" t="s">
        <v>164</v>
      </c>
      <c r="Q45" s="10">
        <v>22</v>
      </c>
      <c r="S45" s="11" t="str">
        <f t="shared" si="0"/>
        <v/>
      </c>
      <c r="T45" s="13">
        <f t="shared" si="1"/>
        <v>60</v>
      </c>
      <c r="U45" s="24">
        <f t="shared" si="2"/>
        <v>2</v>
      </c>
      <c r="W45" s="11">
        <f>SUM(I45,L45,O45)</f>
        <v>12</v>
      </c>
    </row>
    <row r="46" spans="1:55" ht="15.75" x14ac:dyDescent="0.25">
      <c r="A46" s="11" t="s">
        <v>356</v>
      </c>
      <c r="S46" s="11" t="str">
        <f t="shared" si="0"/>
        <v/>
      </c>
      <c r="T46" s="13">
        <f t="shared" si="1"/>
        <v>0</v>
      </c>
      <c r="U46" s="24">
        <f t="shared" si="2"/>
        <v>0</v>
      </c>
      <c r="W46" s="11">
        <f>SUM(I46,L46,O46)</f>
        <v>0</v>
      </c>
    </row>
    <row r="47" spans="1:55" ht="15.75" x14ac:dyDescent="0.25">
      <c r="A47" s="11" t="s">
        <v>357</v>
      </c>
      <c r="S47" s="11" t="str">
        <f t="shared" si="0"/>
        <v/>
      </c>
      <c r="T47" s="13">
        <f t="shared" si="1"/>
        <v>0</v>
      </c>
      <c r="U47" s="24">
        <f t="shared" si="2"/>
        <v>0</v>
      </c>
      <c r="W47" s="11">
        <f>SUM(I47,L47,O47)</f>
        <v>0</v>
      </c>
    </row>
    <row r="48" spans="1:55" s="25" customFormat="1" ht="15.75" x14ac:dyDescent="0.25">
      <c r="J48" s="26"/>
      <c r="K48" s="27"/>
      <c r="M48" s="26"/>
      <c r="N48" s="27"/>
      <c r="P48" s="26"/>
      <c r="Q48" s="27"/>
      <c r="T48" s="28"/>
      <c r="U48" s="29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</row>
    <row r="49" spans="1:55" ht="15.75" x14ac:dyDescent="0.25">
      <c r="A49" s="11" t="s">
        <v>358</v>
      </c>
      <c r="B49" s="11" t="s">
        <v>1083</v>
      </c>
      <c r="D49" s="11" t="s">
        <v>1084</v>
      </c>
      <c r="H49" s="11" t="s">
        <v>1046</v>
      </c>
      <c r="I49" s="14">
        <v>4</v>
      </c>
      <c r="J49" s="3" t="s">
        <v>152</v>
      </c>
      <c r="K49" s="4">
        <v>18</v>
      </c>
      <c r="L49" s="5">
        <v>3</v>
      </c>
      <c r="M49" s="6" t="s">
        <v>164</v>
      </c>
      <c r="N49" s="7">
        <v>23</v>
      </c>
      <c r="O49" s="8">
        <v>2</v>
      </c>
      <c r="P49" s="9" t="s">
        <v>164</v>
      </c>
      <c r="Q49" s="10">
        <v>24</v>
      </c>
      <c r="S49" s="11" t="str">
        <f t="shared" si="0"/>
        <v/>
      </c>
      <c r="T49" s="13">
        <f t="shared" si="1"/>
        <v>65</v>
      </c>
      <c r="U49" s="24">
        <f t="shared" si="2"/>
        <v>2</v>
      </c>
      <c r="W49" s="11">
        <f>SUM(I49,L49,O49)</f>
        <v>9</v>
      </c>
      <c r="AA49" s="11">
        <f>SUM(T49,T51,T50,T52,-AD49)</f>
        <v>209</v>
      </c>
      <c r="AD49" s="11">
        <f>MIN(T49:T52)</f>
        <v>56</v>
      </c>
    </row>
    <row r="50" spans="1:55" ht="15.75" x14ac:dyDescent="0.25">
      <c r="A50" s="11" t="s">
        <v>359</v>
      </c>
      <c r="B50" s="11" t="s">
        <v>1085</v>
      </c>
      <c r="D50" s="11" t="s">
        <v>1086</v>
      </c>
      <c r="H50" s="11" t="s">
        <v>1087</v>
      </c>
      <c r="I50" s="14">
        <v>4</v>
      </c>
      <c r="J50" s="3" t="s">
        <v>164</v>
      </c>
      <c r="K50" s="4">
        <v>21</v>
      </c>
      <c r="L50" s="5">
        <v>3</v>
      </c>
      <c r="M50" s="6" t="s">
        <v>164</v>
      </c>
      <c r="N50" s="7">
        <v>25</v>
      </c>
      <c r="O50" s="8">
        <v>4</v>
      </c>
      <c r="P50" s="9" t="s">
        <v>164</v>
      </c>
      <c r="Q50" s="10">
        <v>24</v>
      </c>
      <c r="S50" s="11" t="str">
        <f t="shared" si="0"/>
        <v/>
      </c>
      <c r="T50" s="13">
        <f t="shared" si="1"/>
        <v>70</v>
      </c>
      <c r="U50" s="24">
        <f t="shared" si="2"/>
        <v>3</v>
      </c>
      <c r="W50" s="11">
        <f>SUM(I50,L50,O50)</f>
        <v>11</v>
      </c>
    </row>
    <row r="51" spans="1:55" ht="15.75" x14ac:dyDescent="0.25">
      <c r="A51" s="11" t="s">
        <v>360</v>
      </c>
      <c r="B51" s="11" t="s">
        <v>1088</v>
      </c>
      <c r="D51" s="11" t="s">
        <v>1089</v>
      </c>
      <c r="F51" s="11" t="s">
        <v>1090</v>
      </c>
      <c r="H51" s="11" t="s">
        <v>1091</v>
      </c>
      <c r="I51" s="14">
        <v>1</v>
      </c>
      <c r="J51" s="3" t="s">
        <v>164</v>
      </c>
      <c r="K51" s="4">
        <v>24</v>
      </c>
      <c r="L51" s="5">
        <v>1</v>
      </c>
      <c r="M51" s="6" t="s">
        <v>164</v>
      </c>
      <c r="N51" s="7">
        <v>25</v>
      </c>
      <c r="O51" s="8">
        <v>1</v>
      </c>
      <c r="P51" s="9" t="s">
        <v>164</v>
      </c>
      <c r="Q51" s="10">
        <v>25</v>
      </c>
      <c r="S51" s="11" t="str">
        <f t="shared" si="0"/>
        <v/>
      </c>
      <c r="T51" s="13">
        <f t="shared" si="1"/>
        <v>74</v>
      </c>
      <c r="U51" s="24">
        <f t="shared" si="2"/>
        <v>3</v>
      </c>
      <c r="W51" s="11">
        <f>SUM(I51,L51,O51)</f>
        <v>3</v>
      </c>
    </row>
    <row r="52" spans="1:55" ht="15.75" x14ac:dyDescent="0.25">
      <c r="A52" s="11" t="s">
        <v>361</v>
      </c>
      <c r="B52" s="11" t="s">
        <v>1092</v>
      </c>
      <c r="D52" s="11" t="s">
        <v>1093</v>
      </c>
      <c r="H52" s="11" t="s">
        <v>1094</v>
      </c>
      <c r="I52" s="14">
        <v>4</v>
      </c>
      <c r="J52" s="3" t="s">
        <v>152</v>
      </c>
      <c r="K52" s="4">
        <v>19</v>
      </c>
      <c r="L52" s="5">
        <v>4</v>
      </c>
      <c r="M52" s="6" t="s">
        <v>164</v>
      </c>
      <c r="N52" s="7">
        <v>20</v>
      </c>
      <c r="O52" s="8">
        <v>4</v>
      </c>
      <c r="P52" s="9" t="s">
        <v>152</v>
      </c>
      <c r="Q52" s="10">
        <v>17</v>
      </c>
      <c r="S52" s="11" t="str">
        <f t="shared" si="0"/>
        <v/>
      </c>
      <c r="T52" s="13">
        <f t="shared" si="1"/>
        <v>56</v>
      </c>
      <c r="U52" s="24">
        <f t="shared" si="2"/>
        <v>1</v>
      </c>
      <c r="W52" s="11">
        <f>SUM(I52,L52,O52)</f>
        <v>12</v>
      </c>
    </row>
    <row r="53" spans="1:55" s="25" customFormat="1" ht="15.75" x14ac:dyDescent="0.25">
      <c r="J53" s="26"/>
      <c r="K53" s="27"/>
      <c r="M53" s="26"/>
      <c r="N53" s="27"/>
      <c r="P53" s="26"/>
      <c r="Q53" s="27"/>
      <c r="T53" s="28"/>
      <c r="U53" s="29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</row>
    <row r="54" spans="1:55" ht="15.75" x14ac:dyDescent="0.25">
      <c r="A54" s="11" t="s">
        <v>362</v>
      </c>
      <c r="B54" s="11" t="s">
        <v>1165</v>
      </c>
      <c r="D54" s="11" t="s">
        <v>1166</v>
      </c>
      <c r="H54" s="11" t="s">
        <v>1167</v>
      </c>
      <c r="I54" s="14">
        <v>4</v>
      </c>
      <c r="J54" s="3" t="s">
        <v>152</v>
      </c>
      <c r="K54" s="4">
        <v>18</v>
      </c>
      <c r="L54" s="5">
        <v>4</v>
      </c>
      <c r="M54" s="6" t="s">
        <v>164</v>
      </c>
      <c r="N54" s="7">
        <v>23</v>
      </c>
      <c r="O54" s="8">
        <v>3</v>
      </c>
      <c r="P54" s="9" t="s">
        <v>164</v>
      </c>
      <c r="Q54" s="10">
        <v>24</v>
      </c>
      <c r="S54" s="11" t="str">
        <f t="shared" si="0"/>
        <v/>
      </c>
      <c r="T54" s="13">
        <f t="shared" si="1"/>
        <v>65</v>
      </c>
      <c r="U54" s="24">
        <f t="shared" si="2"/>
        <v>2</v>
      </c>
      <c r="W54" s="11">
        <f>SUM(I54,L54,O54)</f>
        <v>11</v>
      </c>
      <c r="AA54" s="11">
        <f>SUM(T54,T56,T55,T57,-AD54)</f>
        <v>201</v>
      </c>
      <c r="AD54" s="11">
        <f>MIN(T54:T57)</f>
        <v>64</v>
      </c>
    </row>
    <row r="55" spans="1:55" ht="15.75" x14ac:dyDescent="0.25">
      <c r="A55" s="11" t="s">
        <v>363</v>
      </c>
      <c r="B55" s="11" t="s">
        <v>1168</v>
      </c>
      <c r="D55" s="11" t="s">
        <v>1169</v>
      </c>
      <c r="H55" s="11" t="s">
        <v>1170</v>
      </c>
      <c r="I55" s="14">
        <v>1</v>
      </c>
      <c r="J55" s="3" t="s">
        <v>164</v>
      </c>
      <c r="K55" s="4">
        <v>24</v>
      </c>
      <c r="L55" s="5">
        <v>1</v>
      </c>
      <c r="M55" s="6" t="s">
        <v>164</v>
      </c>
      <c r="N55" s="7">
        <v>24</v>
      </c>
      <c r="O55" s="8">
        <v>4</v>
      </c>
      <c r="P55" s="9" t="s">
        <v>164</v>
      </c>
      <c r="Q55" s="10">
        <v>21</v>
      </c>
      <c r="S55" s="11" t="str">
        <f t="shared" si="0"/>
        <v/>
      </c>
      <c r="T55" s="13">
        <f t="shared" si="1"/>
        <v>69</v>
      </c>
      <c r="U55" s="24">
        <f t="shared" si="2"/>
        <v>3</v>
      </c>
      <c r="W55" s="11">
        <f>SUM(I55,L55,O55)</f>
        <v>6</v>
      </c>
    </row>
    <row r="56" spans="1:55" ht="15.75" x14ac:dyDescent="0.25">
      <c r="A56" s="11" t="s">
        <v>364</v>
      </c>
      <c r="B56" s="11" t="s">
        <v>1171</v>
      </c>
      <c r="D56" s="11" t="s">
        <v>1172</v>
      </c>
      <c r="F56" s="11" t="s">
        <v>1173</v>
      </c>
      <c r="H56" s="11" t="s">
        <v>1174</v>
      </c>
      <c r="I56" s="14">
        <v>3</v>
      </c>
      <c r="J56" s="3" t="s">
        <v>164</v>
      </c>
      <c r="K56" s="4">
        <v>22</v>
      </c>
      <c r="L56" s="5">
        <v>4</v>
      </c>
      <c r="M56" s="6" t="s">
        <v>152</v>
      </c>
      <c r="N56" s="7">
        <v>20</v>
      </c>
      <c r="O56" s="8">
        <v>2</v>
      </c>
      <c r="P56" s="9" t="s">
        <v>164</v>
      </c>
      <c r="Q56" s="10">
        <v>25</v>
      </c>
      <c r="S56" s="11" t="str">
        <f t="shared" si="0"/>
        <v/>
      </c>
      <c r="T56" s="13">
        <f t="shared" si="1"/>
        <v>67</v>
      </c>
      <c r="U56" s="24">
        <f t="shared" si="2"/>
        <v>2</v>
      </c>
      <c r="W56" s="11">
        <f>SUM(I56,L56,O56)</f>
        <v>9</v>
      </c>
    </row>
    <row r="57" spans="1:55" ht="15.75" x14ac:dyDescent="0.25">
      <c r="A57" s="11" t="s">
        <v>365</v>
      </c>
      <c r="B57" s="11" t="s">
        <v>1175</v>
      </c>
      <c r="D57" s="11" t="s">
        <v>1176</v>
      </c>
      <c r="H57" s="11" t="s">
        <v>1094</v>
      </c>
      <c r="I57" s="14">
        <v>3</v>
      </c>
      <c r="J57" s="3" t="s">
        <v>164</v>
      </c>
      <c r="K57" s="4">
        <v>22</v>
      </c>
      <c r="L57" s="5">
        <v>4</v>
      </c>
      <c r="M57" s="6" t="s">
        <v>164</v>
      </c>
      <c r="N57" s="7">
        <v>23</v>
      </c>
      <c r="O57" s="8">
        <v>4</v>
      </c>
      <c r="P57" s="9" t="s">
        <v>152</v>
      </c>
      <c r="Q57" s="10">
        <v>19</v>
      </c>
      <c r="S57" s="11" t="str">
        <f t="shared" si="0"/>
        <v/>
      </c>
      <c r="T57" s="13">
        <f t="shared" si="1"/>
        <v>64</v>
      </c>
      <c r="U57" s="24">
        <f t="shared" si="2"/>
        <v>2</v>
      </c>
      <c r="W57" s="11">
        <f>SUM(I57,L57,O57)</f>
        <v>11</v>
      </c>
    </row>
    <row r="58" spans="1:55" s="25" customFormat="1" ht="15.75" x14ac:dyDescent="0.25">
      <c r="J58" s="26"/>
      <c r="K58" s="27"/>
      <c r="M58" s="26"/>
      <c r="N58" s="27"/>
      <c r="P58" s="26"/>
      <c r="Q58" s="27"/>
      <c r="T58" s="28"/>
      <c r="U58" s="29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</row>
    <row r="59" spans="1:55" ht="15.75" x14ac:dyDescent="0.25">
      <c r="A59" s="11" t="s">
        <v>366</v>
      </c>
      <c r="B59" s="11" t="s">
        <v>1177</v>
      </c>
      <c r="D59" s="11" t="s">
        <v>1178</v>
      </c>
      <c r="H59" s="11" t="s">
        <v>1179</v>
      </c>
      <c r="I59" s="14">
        <v>4</v>
      </c>
      <c r="J59" s="3" t="s">
        <v>164</v>
      </c>
      <c r="K59" s="4">
        <v>21</v>
      </c>
      <c r="L59" s="5">
        <v>3</v>
      </c>
      <c r="M59" s="6" t="s">
        <v>164</v>
      </c>
      <c r="N59" s="7">
        <v>25</v>
      </c>
      <c r="O59" s="8">
        <v>4</v>
      </c>
      <c r="P59" s="9" t="s">
        <v>152</v>
      </c>
      <c r="Q59" s="10">
        <v>20</v>
      </c>
      <c r="S59" s="11" t="str">
        <f t="shared" si="0"/>
        <v/>
      </c>
      <c r="T59" s="13">
        <f t="shared" si="1"/>
        <v>66</v>
      </c>
      <c r="U59" s="24">
        <f t="shared" si="2"/>
        <v>2</v>
      </c>
      <c r="W59" s="11">
        <f>SUM(I59,L59,O59)</f>
        <v>11</v>
      </c>
      <c r="AA59" s="11">
        <f>SUM(T59,T61,T60,T62,-AD59)</f>
        <v>66</v>
      </c>
      <c r="AD59" s="11">
        <f>MIN(T59:T62)</f>
        <v>0</v>
      </c>
    </row>
    <row r="60" spans="1:55" ht="15.75" x14ac:dyDescent="0.25">
      <c r="A60" s="11" t="s">
        <v>367</v>
      </c>
      <c r="S60" s="11" t="str">
        <f t="shared" si="0"/>
        <v/>
      </c>
      <c r="T60" s="13">
        <f t="shared" si="1"/>
        <v>0</v>
      </c>
      <c r="U60" s="24">
        <f t="shared" si="2"/>
        <v>0</v>
      </c>
      <c r="W60" s="11">
        <f>SUM(I60,L60,O60)</f>
        <v>0</v>
      </c>
    </row>
    <row r="61" spans="1:55" ht="15.75" x14ac:dyDescent="0.25">
      <c r="A61" s="11" t="s">
        <v>368</v>
      </c>
      <c r="S61" s="11" t="str">
        <f t="shared" si="0"/>
        <v/>
      </c>
      <c r="T61" s="13">
        <f t="shared" si="1"/>
        <v>0</v>
      </c>
      <c r="U61" s="24">
        <f t="shared" si="2"/>
        <v>0</v>
      </c>
      <c r="W61" s="11">
        <f>SUM(I61,L61,O61)</f>
        <v>0</v>
      </c>
    </row>
    <row r="62" spans="1:55" ht="15.75" x14ac:dyDescent="0.25">
      <c r="A62" s="11" t="s">
        <v>369</v>
      </c>
      <c r="S62" s="11" t="str">
        <f t="shared" si="0"/>
        <v/>
      </c>
      <c r="T62" s="13">
        <f t="shared" si="1"/>
        <v>0</v>
      </c>
      <c r="U62" s="24">
        <f t="shared" si="2"/>
        <v>0</v>
      </c>
      <c r="W62" s="11">
        <f>SUM(I62,L62,O62)</f>
        <v>0</v>
      </c>
    </row>
    <row r="63" spans="1:55" s="43" customFormat="1" ht="15.75" x14ac:dyDescent="0.25">
      <c r="J63" s="44"/>
      <c r="K63" s="45"/>
      <c r="M63" s="44"/>
      <c r="N63" s="45"/>
      <c r="P63" s="44"/>
      <c r="Q63" s="45"/>
      <c r="T63" s="46"/>
      <c r="U63" s="47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</row>
    <row r="64" spans="1:55" s="30" customFormat="1" ht="15.75" x14ac:dyDescent="0.25">
      <c r="A64" s="30" t="s">
        <v>370</v>
      </c>
      <c r="B64" s="30" t="s">
        <v>1180</v>
      </c>
      <c r="D64" s="30" t="s">
        <v>1181</v>
      </c>
      <c r="F64" s="30" t="s">
        <v>1182</v>
      </c>
      <c r="H64" s="30" t="s">
        <v>1183</v>
      </c>
      <c r="I64" s="31">
        <v>3</v>
      </c>
      <c r="J64" s="32" t="s">
        <v>164</v>
      </c>
      <c r="K64" s="33">
        <v>25</v>
      </c>
      <c r="L64" s="34">
        <v>2</v>
      </c>
      <c r="M64" s="35" t="s">
        <v>164</v>
      </c>
      <c r="N64" s="36">
        <v>23</v>
      </c>
      <c r="O64" s="37">
        <v>1</v>
      </c>
      <c r="P64" s="38" t="s">
        <v>164</v>
      </c>
      <c r="Q64" s="39">
        <v>25</v>
      </c>
      <c r="S64" s="30" t="str">
        <f t="shared" si="0"/>
        <v/>
      </c>
      <c r="T64" s="40">
        <f t="shared" si="1"/>
        <v>73</v>
      </c>
      <c r="U64" s="41">
        <f t="shared" si="2"/>
        <v>3</v>
      </c>
      <c r="W64" s="30">
        <f>SUM(I64,L64,O64)</f>
        <v>6</v>
      </c>
      <c r="AA64" s="30">
        <f>SUM(T64,T66,T65,T67,-AD64)</f>
        <v>208</v>
      </c>
      <c r="AD64" s="30">
        <f>MIN(T64:T67)</f>
        <v>0</v>
      </c>
    </row>
    <row r="65" spans="1:55" ht="15.75" x14ac:dyDescent="0.25">
      <c r="A65" s="11" t="s">
        <v>371</v>
      </c>
      <c r="B65" s="11" t="s">
        <v>1184</v>
      </c>
      <c r="D65" s="11" t="s">
        <v>1185</v>
      </c>
      <c r="H65" s="11" t="s">
        <v>1186</v>
      </c>
      <c r="I65" s="14">
        <v>1</v>
      </c>
      <c r="J65" s="3" t="s">
        <v>164</v>
      </c>
      <c r="K65" s="4">
        <v>22</v>
      </c>
      <c r="L65" s="5">
        <v>3</v>
      </c>
      <c r="M65" s="6" t="s">
        <v>164</v>
      </c>
      <c r="N65" s="7">
        <v>23</v>
      </c>
      <c r="O65" s="8">
        <v>1</v>
      </c>
      <c r="P65" s="9" t="s">
        <v>164</v>
      </c>
      <c r="Q65" s="10">
        <v>25</v>
      </c>
      <c r="S65" s="11" t="str">
        <f t="shared" si="0"/>
        <v/>
      </c>
      <c r="T65" s="13">
        <f t="shared" si="1"/>
        <v>70</v>
      </c>
      <c r="U65" s="24">
        <f t="shared" si="2"/>
        <v>3</v>
      </c>
      <c r="W65" s="11">
        <f>SUM(I65,L65,O65)</f>
        <v>5</v>
      </c>
    </row>
    <row r="66" spans="1:55" ht="15.75" x14ac:dyDescent="0.25">
      <c r="A66" s="11" t="s">
        <v>372</v>
      </c>
      <c r="B66" s="11" t="s">
        <v>1187</v>
      </c>
      <c r="D66" s="11" t="s">
        <v>1188</v>
      </c>
      <c r="F66" s="11" t="s">
        <v>1189</v>
      </c>
      <c r="H66" s="11" t="s">
        <v>1190</v>
      </c>
      <c r="I66" s="14">
        <v>2</v>
      </c>
      <c r="J66" s="3" t="s">
        <v>164</v>
      </c>
      <c r="K66" s="4">
        <v>25</v>
      </c>
      <c r="L66" s="5">
        <v>4</v>
      </c>
      <c r="M66" s="6" t="s">
        <v>152</v>
      </c>
      <c r="N66" s="7">
        <v>17</v>
      </c>
      <c r="O66" s="8">
        <v>4</v>
      </c>
      <c r="P66" s="9" t="s">
        <v>164</v>
      </c>
      <c r="Q66" s="10">
        <v>23</v>
      </c>
      <c r="S66" s="11" t="str">
        <f t="shared" si="0"/>
        <v/>
      </c>
      <c r="T66" s="13">
        <f t="shared" si="1"/>
        <v>65</v>
      </c>
      <c r="U66" s="24">
        <f t="shared" si="2"/>
        <v>2</v>
      </c>
      <c r="W66" s="11">
        <f>SUM(I66,L66,O66)</f>
        <v>10</v>
      </c>
    </row>
    <row r="67" spans="1:55" ht="15.75" x14ac:dyDescent="0.25">
      <c r="A67" s="11" t="s">
        <v>373</v>
      </c>
      <c r="S67" s="11" t="str">
        <f t="shared" si="0"/>
        <v/>
      </c>
      <c r="T67" s="13">
        <f t="shared" si="1"/>
        <v>0</v>
      </c>
      <c r="U67" s="24">
        <f t="shared" si="2"/>
        <v>0</v>
      </c>
      <c r="W67" s="11">
        <f>SUM(I67,L67,O67)</f>
        <v>0</v>
      </c>
    </row>
    <row r="68" spans="1:55" s="43" customFormat="1" ht="15.75" x14ac:dyDescent="0.25">
      <c r="J68" s="44"/>
      <c r="K68" s="45"/>
      <c r="M68" s="44"/>
      <c r="N68" s="45"/>
      <c r="P68" s="44"/>
      <c r="Q68" s="45"/>
      <c r="T68" s="46"/>
      <c r="U68" s="47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</row>
    <row r="69" spans="1:55" s="30" customFormat="1" ht="15.75" x14ac:dyDescent="0.25">
      <c r="A69" s="30" t="s">
        <v>374</v>
      </c>
      <c r="B69" s="30" t="s">
        <v>1191</v>
      </c>
      <c r="D69" s="30" t="s">
        <v>1192</v>
      </c>
      <c r="H69" s="30" t="s">
        <v>1512</v>
      </c>
      <c r="I69" s="31">
        <v>3</v>
      </c>
      <c r="J69" s="32" t="s">
        <v>164</v>
      </c>
      <c r="K69" s="33">
        <v>23</v>
      </c>
      <c r="L69" s="34">
        <v>1</v>
      </c>
      <c r="M69" s="35" t="s">
        <v>164</v>
      </c>
      <c r="N69" s="36">
        <v>24</v>
      </c>
      <c r="O69" s="37">
        <v>4</v>
      </c>
      <c r="P69" s="38" t="s">
        <v>164</v>
      </c>
      <c r="Q69" s="39">
        <v>23</v>
      </c>
      <c r="S69" s="30" t="str">
        <f t="shared" ref="S69:S132" si="3">IF(R69="1violation",-7*1,IF(R69="2violations",-7*2,IF(R69="3violations",-7*3,IF(R69="",""))))</f>
        <v/>
      </c>
      <c r="T69" s="40">
        <f t="shared" ref="T69:T132" si="4">SUM(K69,N69,Q69,S69)</f>
        <v>70</v>
      </c>
      <c r="U69" s="41">
        <f t="shared" ref="U69:U132" si="5">IF(J69="S",1*1)+IF(M69="S",1*1)+IF(P69="S",1*1)</f>
        <v>3</v>
      </c>
      <c r="W69" s="30">
        <f>SUM(I69,L69,O69)</f>
        <v>8</v>
      </c>
      <c r="AA69" s="30">
        <f>SUM(T69,T71,T70,T72,-AD69)</f>
        <v>204</v>
      </c>
      <c r="AD69" s="30">
        <f>MIN(T69:T72)</f>
        <v>62</v>
      </c>
    </row>
    <row r="70" spans="1:55" ht="15.75" x14ac:dyDescent="0.25">
      <c r="A70" s="11" t="s">
        <v>375</v>
      </c>
      <c r="B70" s="11" t="s">
        <v>1193</v>
      </c>
      <c r="D70" s="11" t="s">
        <v>1194</v>
      </c>
      <c r="H70" s="11" t="s">
        <v>1509</v>
      </c>
      <c r="I70" s="14">
        <v>3</v>
      </c>
      <c r="J70" s="3" t="s">
        <v>164</v>
      </c>
      <c r="K70" s="4">
        <v>23</v>
      </c>
      <c r="L70" s="5">
        <v>4</v>
      </c>
      <c r="M70" s="6" t="s">
        <v>164</v>
      </c>
      <c r="N70" s="7">
        <v>22</v>
      </c>
      <c r="O70" s="8">
        <v>3</v>
      </c>
      <c r="P70" s="9" t="s">
        <v>164</v>
      </c>
      <c r="Q70" s="10">
        <v>24</v>
      </c>
      <c r="S70" s="11" t="str">
        <f t="shared" si="3"/>
        <v/>
      </c>
      <c r="T70" s="13">
        <f t="shared" si="4"/>
        <v>69</v>
      </c>
      <c r="U70" s="24">
        <f t="shared" si="5"/>
        <v>3</v>
      </c>
      <c r="W70" s="11">
        <f>SUM(I70,L70,O70)</f>
        <v>10</v>
      </c>
    </row>
    <row r="71" spans="1:55" ht="15.75" x14ac:dyDescent="0.25">
      <c r="A71" s="11" t="s">
        <v>376</v>
      </c>
      <c r="B71" s="11" t="s">
        <v>1195</v>
      </c>
      <c r="D71" s="11" t="s">
        <v>1196</v>
      </c>
      <c r="H71" s="11" t="s">
        <v>1504</v>
      </c>
      <c r="I71" s="14">
        <v>4</v>
      </c>
      <c r="J71" s="3" t="s">
        <v>164</v>
      </c>
      <c r="K71" s="4">
        <v>21</v>
      </c>
      <c r="L71" s="5">
        <v>4</v>
      </c>
      <c r="M71" s="6" t="s">
        <v>164</v>
      </c>
      <c r="N71" s="7">
        <v>20</v>
      </c>
      <c r="O71" s="8">
        <v>4</v>
      </c>
      <c r="P71" s="9" t="s">
        <v>164</v>
      </c>
      <c r="Q71" s="10">
        <v>21</v>
      </c>
      <c r="S71" s="11" t="str">
        <f t="shared" si="3"/>
        <v/>
      </c>
      <c r="T71" s="13">
        <f t="shared" si="4"/>
        <v>62</v>
      </c>
      <c r="U71" s="24">
        <f t="shared" si="5"/>
        <v>3</v>
      </c>
      <c r="W71" s="11">
        <f>SUM(I71,L71,O71)</f>
        <v>12</v>
      </c>
    </row>
    <row r="72" spans="1:55" ht="15.75" x14ac:dyDescent="0.25">
      <c r="A72" s="11" t="s">
        <v>377</v>
      </c>
      <c r="B72" s="11" t="s">
        <v>1197</v>
      </c>
      <c r="D72" s="11" t="s">
        <v>1198</v>
      </c>
      <c r="H72" s="11" t="s">
        <v>1501</v>
      </c>
      <c r="I72" s="14">
        <v>4</v>
      </c>
      <c r="J72" s="3" t="s">
        <v>164</v>
      </c>
      <c r="K72" s="4">
        <v>25</v>
      </c>
      <c r="L72" s="5">
        <v>4</v>
      </c>
      <c r="M72" s="6" t="s">
        <v>152</v>
      </c>
      <c r="N72" s="7">
        <v>18</v>
      </c>
      <c r="O72" s="8">
        <v>2</v>
      </c>
      <c r="P72" s="9" t="s">
        <v>164</v>
      </c>
      <c r="Q72" s="10">
        <v>22</v>
      </c>
      <c r="S72" s="11" t="str">
        <f t="shared" si="3"/>
        <v/>
      </c>
      <c r="T72" s="13">
        <f t="shared" si="4"/>
        <v>65</v>
      </c>
      <c r="U72" s="24">
        <f t="shared" si="5"/>
        <v>2</v>
      </c>
      <c r="W72" s="11">
        <f>SUM(I72,L72,O72)</f>
        <v>10</v>
      </c>
    </row>
    <row r="73" spans="1:55" s="43" customFormat="1" ht="15.75" x14ac:dyDescent="0.25">
      <c r="J73" s="44"/>
      <c r="K73" s="45"/>
      <c r="M73" s="44"/>
      <c r="N73" s="45"/>
      <c r="P73" s="44"/>
      <c r="Q73" s="45"/>
      <c r="T73" s="46"/>
      <c r="U73" s="47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</row>
    <row r="74" spans="1:55" s="30" customFormat="1" ht="15.75" x14ac:dyDescent="0.25">
      <c r="A74" s="30" t="s">
        <v>378</v>
      </c>
      <c r="I74" s="31"/>
      <c r="J74" s="32"/>
      <c r="K74" s="33"/>
      <c r="L74" s="34"/>
      <c r="M74" s="35"/>
      <c r="N74" s="36"/>
      <c r="O74" s="37"/>
      <c r="P74" s="38"/>
      <c r="Q74" s="39"/>
      <c r="S74" s="30" t="str">
        <f t="shared" si="3"/>
        <v/>
      </c>
      <c r="T74" s="40">
        <f t="shared" si="4"/>
        <v>0</v>
      </c>
      <c r="U74" s="41">
        <f t="shared" si="5"/>
        <v>0</v>
      </c>
      <c r="W74" s="30">
        <f>SUM(I74,L74,O74)</f>
        <v>0</v>
      </c>
      <c r="AA74" s="30">
        <f>SUM(T74,T76,T75,T77,-AD74)</f>
        <v>0</v>
      </c>
      <c r="AD74" s="30">
        <f>MIN(T74:T77)</f>
        <v>0</v>
      </c>
    </row>
    <row r="75" spans="1:55" ht="15.75" x14ac:dyDescent="0.25">
      <c r="A75" s="11" t="s">
        <v>379</v>
      </c>
      <c r="S75" s="11" t="str">
        <f t="shared" si="3"/>
        <v/>
      </c>
      <c r="T75" s="13">
        <f t="shared" si="4"/>
        <v>0</v>
      </c>
      <c r="U75" s="24">
        <f t="shared" si="5"/>
        <v>0</v>
      </c>
      <c r="W75" s="11">
        <f>SUM(I75,L75,O75)</f>
        <v>0</v>
      </c>
    </row>
    <row r="76" spans="1:55" ht="15.75" x14ac:dyDescent="0.25">
      <c r="A76" s="11" t="s">
        <v>380</v>
      </c>
      <c r="S76" s="11" t="str">
        <f t="shared" si="3"/>
        <v/>
      </c>
      <c r="T76" s="13">
        <f t="shared" si="4"/>
        <v>0</v>
      </c>
      <c r="U76" s="24">
        <f t="shared" si="5"/>
        <v>0</v>
      </c>
      <c r="W76" s="11">
        <f>SUM(I76,L76,O76)</f>
        <v>0</v>
      </c>
    </row>
    <row r="77" spans="1:55" ht="15.75" x14ac:dyDescent="0.25">
      <c r="A77" s="11" t="s">
        <v>381</v>
      </c>
      <c r="S77" s="11" t="str">
        <f t="shared" si="3"/>
        <v/>
      </c>
      <c r="T77" s="13">
        <f t="shared" si="4"/>
        <v>0</v>
      </c>
      <c r="U77" s="24">
        <f t="shared" si="5"/>
        <v>0</v>
      </c>
      <c r="W77" s="11">
        <f>SUM(I77,L77,O77)</f>
        <v>0</v>
      </c>
    </row>
    <row r="78" spans="1:55" s="43" customFormat="1" ht="15.75" x14ac:dyDescent="0.25">
      <c r="J78" s="44"/>
      <c r="K78" s="45"/>
      <c r="M78" s="44"/>
      <c r="N78" s="45"/>
      <c r="P78" s="44"/>
      <c r="Q78" s="45"/>
      <c r="T78" s="46"/>
      <c r="U78" s="47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</row>
    <row r="79" spans="1:55" s="30" customFormat="1" ht="15.75" x14ac:dyDescent="0.25">
      <c r="A79" s="30" t="s">
        <v>382</v>
      </c>
      <c r="I79" s="31"/>
      <c r="J79" s="32"/>
      <c r="K79" s="33"/>
      <c r="L79" s="34"/>
      <c r="M79" s="35"/>
      <c r="N79" s="36"/>
      <c r="O79" s="37"/>
      <c r="P79" s="38"/>
      <c r="Q79" s="39"/>
      <c r="S79" s="30" t="str">
        <f t="shared" si="3"/>
        <v/>
      </c>
      <c r="T79" s="40">
        <f t="shared" si="4"/>
        <v>0</v>
      </c>
      <c r="U79" s="41">
        <f t="shared" si="5"/>
        <v>0</v>
      </c>
      <c r="W79" s="30">
        <f>SUM(I79,L79,O79)</f>
        <v>0</v>
      </c>
      <c r="AA79" s="30">
        <f>SUM(T79,T81,T80,T82,-AD79)</f>
        <v>0</v>
      </c>
      <c r="AD79" s="30">
        <f>MIN(T79:T82)</f>
        <v>0</v>
      </c>
    </row>
    <row r="80" spans="1:55" ht="15.75" x14ac:dyDescent="0.25">
      <c r="A80" s="11" t="s">
        <v>383</v>
      </c>
      <c r="S80" s="11" t="str">
        <f t="shared" si="3"/>
        <v/>
      </c>
      <c r="T80" s="13">
        <f t="shared" si="4"/>
        <v>0</v>
      </c>
      <c r="U80" s="24">
        <f t="shared" si="5"/>
        <v>0</v>
      </c>
      <c r="W80" s="11">
        <f>SUM(I80,L80,O80)</f>
        <v>0</v>
      </c>
    </row>
    <row r="81" spans="1:55" ht="15.75" x14ac:dyDescent="0.25">
      <c r="A81" s="11" t="s">
        <v>384</v>
      </c>
      <c r="S81" s="11" t="str">
        <f t="shared" si="3"/>
        <v/>
      </c>
      <c r="T81" s="13">
        <f t="shared" si="4"/>
        <v>0</v>
      </c>
      <c r="U81" s="24">
        <f t="shared" si="5"/>
        <v>0</v>
      </c>
      <c r="W81" s="11">
        <f>SUM(I81,L81,O81)</f>
        <v>0</v>
      </c>
    </row>
    <row r="82" spans="1:55" ht="15.75" x14ac:dyDescent="0.25">
      <c r="A82" s="11" t="s">
        <v>385</v>
      </c>
      <c r="S82" s="11" t="str">
        <f t="shared" si="3"/>
        <v/>
      </c>
      <c r="T82" s="13">
        <f t="shared" si="4"/>
        <v>0</v>
      </c>
      <c r="U82" s="24">
        <f t="shared" si="5"/>
        <v>0</v>
      </c>
      <c r="W82" s="11">
        <f>SUM(I82,L82,O82)</f>
        <v>0</v>
      </c>
    </row>
    <row r="83" spans="1:55" s="43" customFormat="1" ht="15.75" x14ac:dyDescent="0.25">
      <c r="J83" s="44"/>
      <c r="K83" s="45"/>
      <c r="M83" s="44"/>
      <c r="N83" s="45"/>
      <c r="P83" s="44"/>
      <c r="Q83" s="45"/>
      <c r="T83" s="46"/>
      <c r="U83" s="47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</row>
    <row r="84" spans="1:55" s="30" customFormat="1" ht="15.75" x14ac:dyDescent="0.25">
      <c r="A84" s="30" t="s">
        <v>386</v>
      </c>
      <c r="B84" s="11" t="s">
        <v>1352</v>
      </c>
      <c r="C84" s="11"/>
      <c r="D84" s="11" t="s">
        <v>1353</v>
      </c>
      <c r="E84" s="11"/>
      <c r="F84" s="11"/>
      <c r="G84" s="11"/>
      <c r="H84" s="11" t="s">
        <v>1354</v>
      </c>
      <c r="I84" s="31">
        <v>4</v>
      </c>
      <c r="J84" s="32" t="s">
        <v>164</v>
      </c>
      <c r="K84" s="33">
        <v>22</v>
      </c>
      <c r="L84" s="34">
        <v>2</v>
      </c>
      <c r="M84" s="35" t="s">
        <v>164</v>
      </c>
      <c r="N84" s="36">
        <v>24</v>
      </c>
      <c r="O84" s="37">
        <v>4</v>
      </c>
      <c r="P84" s="38" t="s">
        <v>164</v>
      </c>
      <c r="Q84" s="39">
        <v>23</v>
      </c>
      <c r="S84" s="30" t="str">
        <f t="shared" si="3"/>
        <v/>
      </c>
      <c r="T84" s="40">
        <f t="shared" si="4"/>
        <v>69</v>
      </c>
      <c r="U84" s="41">
        <f t="shared" si="5"/>
        <v>3</v>
      </c>
      <c r="W84" s="30">
        <f>SUM(I84,L84,O84)</f>
        <v>10</v>
      </c>
      <c r="AA84" s="30">
        <f>SUM(T84,T86,T85,T87,-AD84)</f>
        <v>69</v>
      </c>
      <c r="AD84" s="30">
        <f>MIN(T84:T87)</f>
        <v>0</v>
      </c>
    </row>
    <row r="85" spans="1:55" ht="15.75" x14ac:dyDescent="0.25">
      <c r="A85" s="11" t="s">
        <v>387</v>
      </c>
      <c r="S85" s="11" t="str">
        <f t="shared" si="3"/>
        <v/>
      </c>
      <c r="T85" s="13">
        <f t="shared" si="4"/>
        <v>0</v>
      </c>
      <c r="U85" s="24">
        <f t="shared" si="5"/>
        <v>0</v>
      </c>
      <c r="W85" s="11">
        <f>SUM(I85,L85,O85)</f>
        <v>0</v>
      </c>
    </row>
    <row r="86" spans="1:55" ht="15.75" x14ac:dyDescent="0.25">
      <c r="A86" s="11" t="s">
        <v>388</v>
      </c>
      <c r="S86" s="11" t="str">
        <f t="shared" si="3"/>
        <v/>
      </c>
      <c r="T86" s="13">
        <f t="shared" si="4"/>
        <v>0</v>
      </c>
      <c r="U86" s="24">
        <f t="shared" si="5"/>
        <v>0</v>
      </c>
      <c r="W86" s="11">
        <f>SUM(I86,L86,O86)</f>
        <v>0</v>
      </c>
    </row>
    <row r="87" spans="1:55" ht="15.75" x14ac:dyDescent="0.25">
      <c r="A87" s="11" t="s">
        <v>389</v>
      </c>
      <c r="S87" s="11" t="str">
        <f t="shared" si="3"/>
        <v/>
      </c>
      <c r="T87" s="13">
        <f t="shared" si="4"/>
        <v>0</v>
      </c>
      <c r="U87" s="24">
        <f t="shared" si="5"/>
        <v>0</v>
      </c>
      <c r="W87" s="11">
        <f>SUM(I87,L87,O87)</f>
        <v>0</v>
      </c>
    </row>
    <row r="88" spans="1:55" s="43" customFormat="1" ht="15.75" x14ac:dyDescent="0.25">
      <c r="J88" s="44"/>
      <c r="K88" s="45"/>
      <c r="M88" s="44"/>
      <c r="N88" s="45"/>
      <c r="P88" s="44"/>
      <c r="Q88" s="45"/>
      <c r="T88" s="46"/>
      <c r="U88" s="47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</row>
    <row r="89" spans="1:55" s="30" customFormat="1" ht="15.75" x14ac:dyDescent="0.25">
      <c r="A89" s="30" t="s">
        <v>390</v>
      </c>
      <c r="B89" s="30" t="s">
        <v>1444</v>
      </c>
      <c r="D89" s="30" t="s">
        <v>1445</v>
      </c>
      <c r="H89" s="30" t="s">
        <v>1446</v>
      </c>
      <c r="I89" s="31">
        <v>4</v>
      </c>
      <c r="J89" s="32" t="s">
        <v>164</v>
      </c>
      <c r="K89" s="33">
        <v>23</v>
      </c>
      <c r="L89" s="34">
        <v>4</v>
      </c>
      <c r="M89" s="35" t="s">
        <v>154</v>
      </c>
      <c r="N89" s="36">
        <v>15</v>
      </c>
      <c r="O89" s="37">
        <v>4</v>
      </c>
      <c r="P89" s="38" t="s">
        <v>152</v>
      </c>
      <c r="Q89" s="39">
        <v>19</v>
      </c>
      <c r="S89" s="30" t="str">
        <f t="shared" si="3"/>
        <v/>
      </c>
      <c r="T89" s="40">
        <f t="shared" si="4"/>
        <v>57</v>
      </c>
      <c r="U89" s="41">
        <f t="shared" si="5"/>
        <v>1</v>
      </c>
      <c r="W89" s="30">
        <f>SUM(I89,L89,O89)</f>
        <v>12</v>
      </c>
      <c r="AA89" s="30">
        <f>SUM(T89,T91,T90,T92,-AD89)</f>
        <v>57</v>
      </c>
      <c r="AD89" s="30">
        <f>MIN(T89:T92)</f>
        <v>0</v>
      </c>
    </row>
    <row r="90" spans="1:55" ht="15.75" x14ac:dyDescent="0.25">
      <c r="A90" s="11" t="s">
        <v>391</v>
      </c>
      <c r="S90" s="11" t="str">
        <f t="shared" si="3"/>
        <v/>
      </c>
      <c r="T90" s="13">
        <f t="shared" si="4"/>
        <v>0</v>
      </c>
      <c r="U90" s="24">
        <f t="shared" si="5"/>
        <v>0</v>
      </c>
      <c r="W90" s="11">
        <f>SUM(I90,L90,O90)</f>
        <v>0</v>
      </c>
    </row>
    <row r="91" spans="1:55" ht="15.75" x14ac:dyDescent="0.25">
      <c r="A91" s="11" t="s">
        <v>392</v>
      </c>
      <c r="S91" s="11" t="str">
        <f t="shared" si="3"/>
        <v/>
      </c>
      <c r="T91" s="13">
        <f t="shared" si="4"/>
        <v>0</v>
      </c>
      <c r="U91" s="24">
        <f t="shared" si="5"/>
        <v>0</v>
      </c>
      <c r="W91" s="11">
        <f>SUM(I91,L91,O91)</f>
        <v>0</v>
      </c>
    </row>
    <row r="92" spans="1:55" ht="15.75" x14ac:dyDescent="0.25">
      <c r="A92" s="11" t="s">
        <v>393</v>
      </c>
      <c r="S92" s="11" t="str">
        <f t="shared" si="3"/>
        <v/>
      </c>
      <c r="T92" s="13">
        <f t="shared" si="4"/>
        <v>0</v>
      </c>
      <c r="U92" s="24">
        <f t="shared" si="5"/>
        <v>0</v>
      </c>
      <c r="W92" s="11">
        <f>SUM(I92,L92,O92)</f>
        <v>0</v>
      </c>
    </row>
    <row r="93" spans="1:55" s="43" customFormat="1" ht="15.75" x14ac:dyDescent="0.25">
      <c r="J93" s="44"/>
      <c r="K93" s="45"/>
      <c r="M93" s="44"/>
      <c r="N93" s="45"/>
      <c r="P93" s="44"/>
      <c r="Q93" s="45"/>
      <c r="T93" s="46"/>
      <c r="U93" s="47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</row>
    <row r="94" spans="1:55" s="30" customFormat="1" ht="15.75" x14ac:dyDescent="0.25">
      <c r="A94" s="30" t="s">
        <v>394</v>
      </c>
      <c r="B94" s="30" t="s">
        <v>1338</v>
      </c>
      <c r="D94" s="30" t="s">
        <v>1339</v>
      </c>
      <c r="H94" s="30" t="s">
        <v>1087</v>
      </c>
      <c r="I94" s="31">
        <v>4</v>
      </c>
      <c r="J94" s="32" t="s">
        <v>164</v>
      </c>
      <c r="K94" s="33">
        <v>21</v>
      </c>
      <c r="L94" s="34">
        <v>4</v>
      </c>
      <c r="M94" s="35" t="s">
        <v>164</v>
      </c>
      <c r="N94" s="36">
        <v>23</v>
      </c>
      <c r="O94" s="37">
        <v>4</v>
      </c>
      <c r="P94" s="38" t="s">
        <v>152</v>
      </c>
      <c r="Q94" s="39">
        <v>19</v>
      </c>
      <c r="S94" s="30" t="str">
        <f t="shared" si="3"/>
        <v/>
      </c>
      <c r="T94" s="40">
        <f t="shared" si="4"/>
        <v>63</v>
      </c>
      <c r="U94" s="41">
        <f t="shared" si="5"/>
        <v>2</v>
      </c>
      <c r="W94" s="30">
        <f>SUM(I94,L94,O94)</f>
        <v>12</v>
      </c>
      <c r="AA94" s="30">
        <f>SUM(T94,T96,T95,T97,-AD94)</f>
        <v>63</v>
      </c>
      <c r="AD94" s="30">
        <f>MIN(T94:T97)</f>
        <v>0</v>
      </c>
    </row>
    <row r="95" spans="1:55" ht="15.75" x14ac:dyDescent="0.25">
      <c r="A95" s="11" t="s">
        <v>395</v>
      </c>
      <c r="S95" s="11" t="str">
        <f t="shared" si="3"/>
        <v/>
      </c>
      <c r="T95" s="13">
        <f t="shared" si="4"/>
        <v>0</v>
      </c>
      <c r="U95" s="24">
        <f t="shared" si="5"/>
        <v>0</v>
      </c>
      <c r="W95" s="11">
        <f>SUM(I95,L95,O95)</f>
        <v>0</v>
      </c>
    </row>
    <row r="96" spans="1:55" ht="15.75" x14ac:dyDescent="0.25">
      <c r="A96" s="11" t="s">
        <v>396</v>
      </c>
      <c r="S96" s="11" t="str">
        <f t="shared" si="3"/>
        <v/>
      </c>
      <c r="T96" s="13">
        <f t="shared" si="4"/>
        <v>0</v>
      </c>
      <c r="U96" s="24">
        <f t="shared" si="5"/>
        <v>0</v>
      </c>
      <c r="W96" s="11">
        <f>SUM(I96,L96,O96)</f>
        <v>0</v>
      </c>
    </row>
    <row r="97" spans="1:55" ht="15.75" x14ac:dyDescent="0.25">
      <c r="A97" s="11" t="s">
        <v>397</v>
      </c>
      <c r="S97" s="11" t="str">
        <f t="shared" si="3"/>
        <v/>
      </c>
      <c r="T97" s="13">
        <f t="shared" si="4"/>
        <v>0</v>
      </c>
      <c r="U97" s="24">
        <f t="shared" si="5"/>
        <v>0</v>
      </c>
      <c r="W97" s="11">
        <f>SUM(I97,L97,O97)</f>
        <v>0</v>
      </c>
    </row>
    <row r="98" spans="1:55" s="43" customFormat="1" ht="15.75" x14ac:dyDescent="0.25">
      <c r="J98" s="44"/>
      <c r="K98" s="45"/>
      <c r="M98" s="44"/>
      <c r="N98" s="45"/>
      <c r="P98" s="44"/>
      <c r="Q98" s="45"/>
      <c r="T98" s="46"/>
      <c r="U98" s="47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</row>
    <row r="99" spans="1:55" s="30" customFormat="1" ht="15.75" x14ac:dyDescent="0.25">
      <c r="A99" s="30" t="s">
        <v>398</v>
      </c>
      <c r="B99" s="30" t="s">
        <v>1333</v>
      </c>
      <c r="D99" s="30" t="s">
        <v>1334</v>
      </c>
      <c r="H99" s="30" t="s">
        <v>1087</v>
      </c>
      <c r="I99" s="31">
        <v>4</v>
      </c>
      <c r="J99" s="32" t="s">
        <v>164</v>
      </c>
      <c r="K99" s="33">
        <v>20</v>
      </c>
      <c r="L99" s="34">
        <v>4</v>
      </c>
      <c r="M99" s="35" t="s">
        <v>152</v>
      </c>
      <c r="N99" s="36">
        <v>20</v>
      </c>
      <c r="O99" s="37">
        <v>4</v>
      </c>
      <c r="P99" s="38" t="s">
        <v>164</v>
      </c>
      <c r="Q99" s="39">
        <v>22</v>
      </c>
      <c r="S99" s="30" t="str">
        <f t="shared" si="3"/>
        <v/>
      </c>
      <c r="T99" s="40">
        <f t="shared" si="4"/>
        <v>62</v>
      </c>
      <c r="U99" s="41">
        <f t="shared" si="5"/>
        <v>2</v>
      </c>
      <c r="W99" s="30">
        <f>SUM(I99,L99,O99)</f>
        <v>12</v>
      </c>
      <c r="AA99" s="30">
        <f>SUM(T99,T101,T100,T102,-AD99)</f>
        <v>119</v>
      </c>
      <c r="AD99" s="30">
        <f>MIN(T99:T102)</f>
        <v>0</v>
      </c>
    </row>
    <row r="100" spans="1:55" ht="15.75" x14ac:dyDescent="0.25">
      <c r="A100" s="11" t="s">
        <v>399</v>
      </c>
      <c r="B100" s="11" t="s">
        <v>1335</v>
      </c>
      <c r="D100" s="11" t="s">
        <v>1336</v>
      </c>
      <c r="H100" s="11" t="s">
        <v>1337</v>
      </c>
      <c r="I100" s="14">
        <v>4</v>
      </c>
      <c r="J100" s="3" t="s">
        <v>152</v>
      </c>
      <c r="K100" s="4">
        <v>19</v>
      </c>
      <c r="L100" s="5">
        <v>4</v>
      </c>
      <c r="M100" s="6" t="s">
        <v>152</v>
      </c>
      <c r="N100" s="7">
        <v>15</v>
      </c>
      <c r="O100" s="8">
        <v>4</v>
      </c>
      <c r="P100" s="9" t="s">
        <v>164</v>
      </c>
      <c r="Q100" s="10">
        <v>23</v>
      </c>
      <c r="S100" s="11" t="str">
        <f t="shared" si="3"/>
        <v/>
      </c>
      <c r="T100" s="13">
        <f t="shared" si="4"/>
        <v>57</v>
      </c>
      <c r="U100" s="24">
        <f t="shared" si="5"/>
        <v>1</v>
      </c>
      <c r="W100" s="11">
        <f>SUM(I100,L100,O100)</f>
        <v>12</v>
      </c>
    </row>
    <row r="101" spans="1:55" ht="15.75" x14ac:dyDescent="0.25">
      <c r="A101" s="11" t="s">
        <v>400</v>
      </c>
      <c r="S101" s="11" t="str">
        <f t="shared" si="3"/>
        <v/>
      </c>
      <c r="T101" s="13">
        <f t="shared" si="4"/>
        <v>0</v>
      </c>
      <c r="U101" s="24">
        <f t="shared" si="5"/>
        <v>0</v>
      </c>
      <c r="W101" s="11">
        <f>SUM(I101,L101,O101)</f>
        <v>0</v>
      </c>
    </row>
    <row r="102" spans="1:55" ht="15.75" x14ac:dyDescent="0.25">
      <c r="A102" s="11" t="s">
        <v>401</v>
      </c>
      <c r="S102" s="11" t="str">
        <f t="shared" si="3"/>
        <v/>
      </c>
      <c r="T102" s="13">
        <f t="shared" si="4"/>
        <v>0</v>
      </c>
      <c r="U102" s="24">
        <f t="shared" si="5"/>
        <v>0</v>
      </c>
      <c r="W102" s="11">
        <f>SUM(I102,L102,O102)</f>
        <v>0</v>
      </c>
    </row>
    <row r="103" spans="1:55" s="43" customFormat="1" ht="15.75" x14ac:dyDescent="0.25">
      <c r="J103" s="44"/>
      <c r="K103" s="45"/>
      <c r="M103" s="44"/>
      <c r="N103" s="45"/>
      <c r="P103" s="44"/>
      <c r="Q103" s="45"/>
      <c r="T103" s="46"/>
      <c r="U103" s="47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</row>
    <row r="104" spans="1:55" s="30" customFormat="1" ht="15.75" x14ac:dyDescent="0.25">
      <c r="A104" s="30" t="s">
        <v>402</v>
      </c>
      <c r="I104" s="31"/>
      <c r="J104" s="32"/>
      <c r="K104" s="33"/>
      <c r="L104" s="34"/>
      <c r="M104" s="35"/>
      <c r="N104" s="36"/>
      <c r="O104" s="37"/>
      <c r="P104" s="38"/>
      <c r="Q104" s="39"/>
      <c r="S104" s="30" t="str">
        <f t="shared" si="3"/>
        <v/>
      </c>
      <c r="T104" s="40">
        <f t="shared" si="4"/>
        <v>0</v>
      </c>
      <c r="U104" s="41">
        <f t="shared" si="5"/>
        <v>0</v>
      </c>
      <c r="W104" s="30">
        <f>SUM(I104,L104,O104)</f>
        <v>0</v>
      </c>
      <c r="AA104" s="30">
        <f>SUM(T104,T106,T105,T107,-AD104)</f>
        <v>0</v>
      </c>
      <c r="AD104" s="30">
        <f>MIN(T104:T107)</f>
        <v>0</v>
      </c>
    </row>
    <row r="105" spans="1:55" ht="15.75" x14ac:dyDescent="0.25">
      <c r="A105" s="11" t="s">
        <v>403</v>
      </c>
      <c r="S105" s="11" t="str">
        <f t="shared" si="3"/>
        <v/>
      </c>
      <c r="T105" s="13">
        <f t="shared" si="4"/>
        <v>0</v>
      </c>
      <c r="U105" s="24">
        <f t="shared" si="5"/>
        <v>0</v>
      </c>
      <c r="W105" s="11">
        <f>SUM(I105,L105,O105)</f>
        <v>0</v>
      </c>
    </row>
    <row r="106" spans="1:55" ht="15.75" x14ac:dyDescent="0.25">
      <c r="A106" s="11" t="s">
        <v>404</v>
      </c>
      <c r="S106" s="11" t="str">
        <f t="shared" si="3"/>
        <v/>
      </c>
      <c r="T106" s="13">
        <f t="shared" si="4"/>
        <v>0</v>
      </c>
      <c r="U106" s="24">
        <f t="shared" si="5"/>
        <v>0</v>
      </c>
      <c r="W106" s="11">
        <f>SUM(I106,L106,O106)</f>
        <v>0</v>
      </c>
    </row>
    <row r="107" spans="1:55" ht="15.75" x14ac:dyDescent="0.25">
      <c r="A107" s="11" t="s">
        <v>405</v>
      </c>
      <c r="S107" s="11" t="str">
        <f t="shared" si="3"/>
        <v/>
      </c>
      <c r="T107" s="13">
        <f t="shared" si="4"/>
        <v>0</v>
      </c>
      <c r="U107" s="24">
        <f t="shared" si="5"/>
        <v>0</v>
      </c>
      <c r="W107" s="11">
        <f>SUM(I107,L107,O107)</f>
        <v>0</v>
      </c>
    </row>
    <row r="108" spans="1:55" s="43" customFormat="1" ht="15.75" x14ac:dyDescent="0.25">
      <c r="J108" s="44"/>
      <c r="K108" s="45"/>
      <c r="M108" s="44"/>
      <c r="N108" s="45"/>
      <c r="P108" s="44"/>
      <c r="Q108" s="45"/>
      <c r="T108" s="46"/>
      <c r="U108" s="47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</row>
    <row r="109" spans="1:55" s="30" customFormat="1" ht="15.75" x14ac:dyDescent="0.25">
      <c r="A109" s="30" t="s">
        <v>406</v>
      </c>
      <c r="I109" s="31"/>
      <c r="J109" s="32"/>
      <c r="K109" s="33"/>
      <c r="L109" s="34"/>
      <c r="M109" s="35"/>
      <c r="N109" s="36"/>
      <c r="O109" s="37"/>
      <c r="P109" s="38"/>
      <c r="Q109" s="39"/>
      <c r="S109" s="30" t="str">
        <f t="shared" si="3"/>
        <v/>
      </c>
      <c r="T109" s="40">
        <f t="shared" si="4"/>
        <v>0</v>
      </c>
      <c r="U109" s="41">
        <f t="shared" si="5"/>
        <v>0</v>
      </c>
      <c r="W109" s="30">
        <f>SUM(I109,L109,O109)</f>
        <v>0</v>
      </c>
      <c r="AA109" s="30">
        <f>SUM(T109,T111,T110,T112,-AD109)</f>
        <v>0</v>
      </c>
      <c r="AD109" s="30">
        <f>MIN(T109:T112)</f>
        <v>0</v>
      </c>
    </row>
    <row r="110" spans="1:55" ht="15.75" x14ac:dyDescent="0.25">
      <c r="A110" s="11" t="s">
        <v>406</v>
      </c>
      <c r="S110" s="11" t="str">
        <f t="shared" si="3"/>
        <v/>
      </c>
      <c r="T110" s="13">
        <f t="shared" si="4"/>
        <v>0</v>
      </c>
      <c r="U110" s="24">
        <f t="shared" si="5"/>
        <v>0</v>
      </c>
      <c r="W110" s="11">
        <f>SUM(I110,L110,O110)</f>
        <v>0</v>
      </c>
    </row>
    <row r="111" spans="1:55" ht="15.75" x14ac:dyDescent="0.25">
      <c r="A111" s="11" t="s">
        <v>407</v>
      </c>
      <c r="S111" s="11" t="str">
        <f t="shared" si="3"/>
        <v/>
      </c>
      <c r="T111" s="13">
        <f t="shared" si="4"/>
        <v>0</v>
      </c>
      <c r="U111" s="24">
        <f t="shared" si="5"/>
        <v>0</v>
      </c>
      <c r="W111" s="11">
        <f>SUM(I111,L111,O111)</f>
        <v>0</v>
      </c>
    </row>
    <row r="112" spans="1:55" ht="15.75" x14ac:dyDescent="0.25">
      <c r="A112" s="11" t="s">
        <v>408</v>
      </c>
      <c r="S112" s="11" t="str">
        <f t="shared" si="3"/>
        <v/>
      </c>
      <c r="T112" s="13">
        <f t="shared" si="4"/>
        <v>0</v>
      </c>
      <c r="U112" s="24">
        <f t="shared" si="5"/>
        <v>0</v>
      </c>
      <c r="W112" s="11">
        <f>SUM(I112,L112,O112)</f>
        <v>0</v>
      </c>
    </row>
    <row r="113" spans="1:55" s="43" customFormat="1" ht="15.75" x14ac:dyDescent="0.25">
      <c r="J113" s="44"/>
      <c r="K113" s="45"/>
      <c r="M113" s="44"/>
      <c r="N113" s="45"/>
      <c r="P113" s="44"/>
      <c r="Q113" s="45"/>
      <c r="T113" s="46"/>
      <c r="U113" s="47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</row>
    <row r="114" spans="1:55" s="30" customFormat="1" ht="15.75" x14ac:dyDescent="0.25">
      <c r="A114" s="30" t="s">
        <v>409</v>
      </c>
      <c r="I114" s="31"/>
      <c r="J114" s="32"/>
      <c r="K114" s="33"/>
      <c r="L114" s="34"/>
      <c r="M114" s="35"/>
      <c r="N114" s="36"/>
      <c r="O114" s="37"/>
      <c r="P114" s="38"/>
      <c r="Q114" s="39"/>
      <c r="S114" s="30" t="str">
        <f t="shared" si="3"/>
        <v/>
      </c>
      <c r="T114" s="40">
        <f t="shared" si="4"/>
        <v>0</v>
      </c>
      <c r="U114" s="41">
        <f t="shared" si="5"/>
        <v>0</v>
      </c>
      <c r="W114" s="30">
        <f>SUM(I114,L114,O114)</f>
        <v>0</v>
      </c>
      <c r="AA114" s="30">
        <f>SUM(T114,T116,T115,T117,-AD114)</f>
        <v>0</v>
      </c>
      <c r="AD114" s="30">
        <f>MIN(T114:T117)</f>
        <v>0</v>
      </c>
    </row>
    <row r="115" spans="1:55" ht="15.75" x14ac:dyDescent="0.25">
      <c r="A115" s="11" t="s">
        <v>410</v>
      </c>
      <c r="S115" s="11" t="str">
        <f t="shared" si="3"/>
        <v/>
      </c>
      <c r="T115" s="13">
        <f t="shared" si="4"/>
        <v>0</v>
      </c>
      <c r="U115" s="24">
        <f t="shared" si="5"/>
        <v>0</v>
      </c>
      <c r="W115" s="11">
        <f>SUM(I115,L115,O115)</f>
        <v>0</v>
      </c>
    </row>
    <row r="116" spans="1:55" ht="15.75" x14ac:dyDescent="0.25">
      <c r="A116" s="11" t="s">
        <v>411</v>
      </c>
      <c r="S116" s="11" t="str">
        <f t="shared" si="3"/>
        <v/>
      </c>
      <c r="T116" s="13">
        <f t="shared" si="4"/>
        <v>0</v>
      </c>
      <c r="U116" s="24">
        <f t="shared" si="5"/>
        <v>0</v>
      </c>
      <c r="W116" s="11">
        <f>SUM(I116,L116,O116)</f>
        <v>0</v>
      </c>
    </row>
    <row r="117" spans="1:55" ht="15.75" x14ac:dyDescent="0.25">
      <c r="A117" s="11" t="s">
        <v>412</v>
      </c>
      <c r="S117" s="11" t="str">
        <f t="shared" si="3"/>
        <v/>
      </c>
      <c r="T117" s="13">
        <f t="shared" si="4"/>
        <v>0</v>
      </c>
      <c r="U117" s="24">
        <f t="shared" si="5"/>
        <v>0</v>
      </c>
      <c r="W117" s="11">
        <f>SUM(I117,L117,O117)</f>
        <v>0</v>
      </c>
    </row>
    <row r="118" spans="1:55" s="43" customFormat="1" ht="15.75" x14ac:dyDescent="0.25">
      <c r="J118" s="44"/>
      <c r="K118" s="45"/>
      <c r="M118" s="44"/>
      <c r="N118" s="45"/>
      <c r="P118" s="44"/>
      <c r="Q118" s="45"/>
      <c r="T118" s="46"/>
      <c r="U118" s="47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</row>
    <row r="119" spans="1:55" s="30" customFormat="1" ht="15.75" x14ac:dyDescent="0.25">
      <c r="A119" s="30" t="s">
        <v>413</v>
      </c>
      <c r="I119" s="31"/>
      <c r="J119" s="32"/>
      <c r="K119" s="33"/>
      <c r="L119" s="34"/>
      <c r="M119" s="35"/>
      <c r="N119" s="36"/>
      <c r="O119" s="37"/>
      <c r="P119" s="38"/>
      <c r="Q119" s="39"/>
      <c r="S119" s="30" t="str">
        <f t="shared" si="3"/>
        <v/>
      </c>
      <c r="T119" s="40">
        <f t="shared" si="4"/>
        <v>0</v>
      </c>
      <c r="U119" s="41">
        <f t="shared" si="5"/>
        <v>0</v>
      </c>
      <c r="W119" s="30">
        <f>SUM(I119,L119,O119)</f>
        <v>0</v>
      </c>
      <c r="AA119" s="30">
        <f>SUM(T119,T121,T120,T122,-AD119)</f>
        <v>0</v>
      </c>
      <c r="AD119" s="30">
        <f>MIN(T119:T122)</f>
        <v>0</v>
      </c>
    </row>
    <row r="120" spans="1:55" ht="15.75" x14ac:dyDescent="0.25">
      <c r="A120" s="11" t="s">
        <v>414</v>
      </c>
      <c r="S120" s="11" t="str">
        <f t="shared" si="3"/>
        <v/>
      </c>
      <c r="T120" s="13">
        <f t="shared" si="4"/>
        <v>0</v>
      </c>
      <c r="U120" s="24">
        <f t="shared" si="5"/>
        <v>0</v>
      </c>
      <c r="W120" s="11">
        <f>SUM(I120,L120,O120)</f>
        <v>0</v>
      </c>
    </row>
    <row r="121" spans="1:55" ht="15.75" x14ac:dyDescent="0.25">
      <c r="A121" s="11" t="s">
        <v>415</v>
      </c>
      <c r="S121" s="11" t="str">
        <f t="shared" si="3"/>
        <v/>
      </c>
      <c r="T121" s="13">
        <f t="shared" si="4"/>
        <v>0</v>
      </c>
      <c r="U121" s="24">
        <f t="shared" si="5"/>
        <v>0</v>
      </c>
      <c r="W121" s="11">
        <f>SUM(I121,L121,O121)</f>
        <v>0</v>
      </c>
    </row>
    <row r="122" spans="1:55" ht="15.75" x14ac:dyDescent="0.25">
      <c r="A122" s="11" t="s">
        <v>416</v>
      </c>
      <c r="S122" s="11" t="str">
        <f t="shared" si="3"/>
        <v/>
      </c>
      <c r="T122" s="13">
        <f t="shared" si="4"/>
        <v>0</v>
      </c>
      <c r="U122" s="24">
        <f t="shared" si="5"/>
        <v>0</v>
      </c>
      <c r="W122" s="11">
        <f>SUM(I122,L122,O122)</f>
        <v>0</v>
      </c>
    </row>
    <row r="123" spans="1:55" s="43" customFormat="1" ht="15.75" x14ac:dyDescent="0.25">
      <c r="J123" s="44"/>
      <c r="K123" s="45"/>
      <c r="M123" s="44"/>
      <c r="N123" s="45"/>
      <c r="P123" s="44"/>
      <c r="Q123" s="45"/>
      <c r="T123" s="46"/>
      <c r="U123" s="47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</row>
    <row r="124" spans="1:55" s="30" customFormat="1" ht="15.75" x14ac:dyDescent="0.25">
      <c r="A124" s="30" t="s">
        <v>417</v>
      </c>
      <c r="I124" s="31"/>
      <c r="J124" s="32"/>
      <c r="K124" s="33"/>
      <c r="L124" s="34"/>
      <c r="M124" s="35"/>
      <c r="N124" s="36"/>
      <c r="O124" s="37"/>
      <c r="P124" s="38"/>
      <c r="Q124" s="39"/>
      <c r="S124" s="30" t="str">
        <f t="shared" si="3"/>
        <v/>
      </c>
      <c r="T124" s="40">
        <f t="shared" si="4"/>
        <v>0</v>
      </c>
      <c r="U124" s="41">
        <f t="shared" si="5"/>
        <v>0</v>
      </c>
      <c r="W124" s="30">
        <f>SUM(I124,L124,O124)</f>
        <v>0</v>
      </c>
      <c r="AA124" s="30">
        <f>SUM(T124,T126,T125,T127,-AD124)</f>
        <v>0</v>
      </c>
      <c r="AD124" s="30">
        <f>MIN(T124:T127)</f>
        <v>0</v>
      </c>
    </row>
    <row r="125" spans="1:55" ht="15.75" x14ac:dyDescent="0.25">
      <c r="A125" s="11" t="s">
        <v>418</v>
      </c>
      <c r="S125" s="11" t="str">
        <f t="shared" si="3"/>
        <v/>
      </c>
      <c r="T125" s="13">
        <f t="shared" si="4"/>
        <v>0</v>
      </c>
      <c r="U125" s="24">
        <f t="shared" si="5"/>
        <v>0</v>
      </c>
      <c r="W125" s="11">
        <f>SUM(I125,L125,O125)</f>
        <v>0</v>
      </c>
    </row>
    <row r="126" spans="1:55" ht="15.75" x14ac:dyDescent="0.25">
      <c r="A126" s="11" t="s">
        <v>419</v>
      </c>
      <c r="S126" s="11" t="str">
        <f t="shared" si="3"/>
        <v/>
      </c>
      <c r="T126" s="13">
        <f t="shared" si="4"/>
        <v>0</v>
      </c>
      <c r="U126" s="24">
        <f t="shared" si="5"/>
        <v>0</v>
      </c>
      <c r="W126" s="11">
        <f>SUM(I126,L126,O126)</f>
        <v>0</v>
      </c>
    </row>
    <row r="127" spans="1:55" ht="15.75" x14ac:dyDescent="0.25">
      <c r="A127" s="11" t="s">
        <v>420</v>
      </c>
      <c r="S127" s="11" t="str">
        <f t="shared" si="3"/>
        <v/>
      </c>
      <c r="T127" s="13">
        <f t="shared" si="4"/>
        <v>0</v>
      </c>
      <c r="U127" s="24">
        <f t="shared" si="5"/>
        <v>0</v>
      </c>
      <c r="W127" s="11">
        <f>SUM(I127,L127,O127)</f>
        <v>0</v>
      </c>
    </row>
    <row r="128" spans="1:55" s="43" customFormat="1" ht="15.75" x14ac:dyDescent="0.25">
      <c r="J128" s="44"/>
      <c r="K128" s="45"/>
      <c r="M128" s="44"/>
      <c r="N128" s="45"/>
      <c r="P128" s="44"/>
      <c r="Q128" s="45"/>
      <c r="T128" s="46"/>
      <c r="U128" s="47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</row>
    <row r="129" spans="1:55" s="30" customFormat="1" ht="15.75" x14ac:dyDescent="0.25">
      <c r="A129" s="30" t="s">
        <v>421</v>
      </c>
      <c r="I129" s="31"/>
      <c r="J129" s="32"/>
      <c r="K129" s="33"/>
      <c r="L129" s="34"/>
      <c r="M129" s="35"/>
      <c r="N129" s="36"/>
      <c r="O129" s="37"/>
      <c r="P129" s="38"/>
      <c r="Q129" s="39"/>
      <c r="S129" s="30" t="str">
        <f t="shared" si="3"/>
        <v/>
      </c>
      <c r="T129" s="40">
        <f t="shared" si="4"/>
        <v>0</v>
      </c>
      <c r="U129" s="41">
        <f t="shared" si="5"/>
        <v>0</v>
      </c>
      <c r="W129" s="30">
        <f>SUM(I129,L129,O129)</f>
        <v>0</v>
      </c>
      <c r="AA129" s="30">
        <f>SUM(T129,T131,T130,T132,-AD129)</f>
        <v>0</v>
      </c>
      <c r="AD129" s="30">
        <f>MIN(T129:T132)</f>
        <v>0</v>
      </c>
    </row>
    <row r="130" spans="1:55" ht="15.75" x14ac:dyDescent="0.25">
      <c r="A130" s="11" t="s">
        <v>422</v>
      </c>
      <c r="S130" s="11" t="str">
        <f t="shared" si="3"/>
        <v/>
      </c>
      <c r="T130" s="13">
        <f t="shared" si="4"/>
        <v>0</v>
      </c>
      <c r="U130" s="24">
        <f t="shared" si="5"/>
        <v>0</v>
      </c>
      <c r="W130" s="11">
        <f>SUM(I130,L130,O130)</f>
        <v>0</v>
      </c>
    </row>
    <row r="131" spans="1:55" ht="15.75" x14ac:dyDescent="0.25">
      <c r="A131" s="11" t="s">
        <v>423</v>
      </c>
      <c r="S131" s="11" t="str">
        <f t="shared" si="3"/>
        <v/>
      </c>
      <c r="T131" s="13">
        <f t="shared" si="4"/>
        <v>0</v>
      </c>
      <c r="U131" s="24">
        <f t="shared" si="5"/>
        <v>0</v>
      </c>
      <c r="W131" s="11">
        <f>SUM(I131,L131,O131)</f>
        <v>0</v>
      </c>
    </row>
    <row r="132" spans="1:55" ht="15.75" x14ac:dyDescent="0.25">
      <c r="A132" s="11" t="s">
        <v>424</v>
      </c>
      <c r="S132" s="11" t="str">
        <f t="shared" si="3"/>
        <v/>
      </c>
      <c r="T132" s="13">
        <f t="shared" si="4"/>
        <v>0</v>
      </c>
      <c r="U132" s="24">
        <f t="shared" si="5"/>
        <v>0</v>
      </c>
      <c r="W132" s="11">
        <f>SUM(I132,L132,O132)</f>
        <v>0</v>
      </c>
    </row>
    <row r="133" spans="1:55" s="43" customFormat="1" ht="15.75" x14ac:dyDescent="0.25">
      <c r="J133" s="44"/>
      <c r="K133" s="45"/>
      <c r="M133" s="44"/>
      <c r="N133" s="45"/>
      <c r="P133" s="44"/>
      <c r="Q133" s="45"/>
      <c r="T133" s="46"/>
      <c r="U133" s="47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</row>
    <row r="134" spans="1:55" s="30" customFormat="1" ht="15.75" x14ac:dyDescent="0.25">
      <c r="A134" s="30" t="s">
        <v>425</v>
      </c>
      <c r="I134" s="31"/>
      <c r="J134" s="32"/>
      <c r="K134" s="33"/>
      <c r="L134" s="34"/>
      <c r="M134" s="35"/>
      <c r="N134" s="36"/>
      <c r="O134" s="37"/>
      <c r="P134" s="38"/>
      <c r="Q134" s="39"/>
      <c r="S134" s="30" t="str">
        <f t="shared" ref="S134:S152" si="6">IF(R134="1violation",-7*1,IF(R134="2violations",-7*2,IF(R134="3violations",-7*3,IF(R134="",""))))</f>
        <v/>
      </c>
      <c r="T134" s="40">
        <f t="shared" ref="T134:T152" si="7">SUM(K134,N134,Q134,S134)</f>
        <v>0</v>
      </c>
      <c r="U134" s="41">
        <f t="shared" ref="U134:U152" si="8">IF(J134="S",1*1)+IF(M134="S",1*1)+IF(P134="S",1*1)</f>
        <v>0</v>
      </c>
      <c r="W134" s="30">
        <f>SUM(I134,L134,O134)</f>
        <v>0</v>
      </c>
      <c r="AA134" s="30">
        <f>SUM(T134,T136,T135,T137,-AD134)</f>
        <v>0</v>
      </c>
      <c r="AD134" s="30">
        <f>MIN(T134:T137)</f>
        <v>0</v>
      </c>
    </row>
    <row r="135" spans="1:55" ht="15.75" x14ac:dyDescent="0.25">
      <c r="A135" s="11" t="s">
        <v>426</v>
      </c>
      <c r="S135" s="11" t="str">
        <f t="shared" si="6"/>
        <v/>
      </c>
      <c r="T135" s="13">
        <f t="shared" si="7"/>
        <v>0</v>
      </c>
      <c r="U135" s="24">
        <f t="shared" si="8"/>
        <v>0</v>
      </c>
      <c r="W135" s="11">
        <f>SUM(I135,L135,O135)</f>
        <v>0</v>
      </c>
    </row>
    <row r="136" spans="1:55" ht="15.75" x14ac:dyDescent="0.25">
      <c r="A136" s="11" t="s">
        <v>427</v>
      </c>
      <c r="S136" s="11" t="str">
        <f t="shared" si="6"/>
        <v/>
      </c>
      <c r="T136" s="13">
        <f t="shared" si="7"/>
        <v>0</v>
      </c>
      <c r="U136" s="24">
        <f t="shared" si="8"/>
        <v>0</v>
      </c>
      <c r="W136" s="11">
        <f>SUM(I136,L136,O136)</f>
        <v>0</v>
      </c>
    </row>
    <row r="137" spans="1:55" ht="15.75" x14ac:dyDescent="0.25">
      <c r="A137" s="11" t="s">
        <v>428</v>
      </c>
      <c r="S137" s="11" t="str">
        <f t="shared" si="6"/>
        <v/>
      </c>
      <c r="T137" s="13">
        <f t="shared" si="7"/>
        <v>0</v>
      </c>
      <c r="U137" s="24">
        <f t="shared" si="8"/>
        <v>0</v>
      </c>
      <c r="W137" s="11">
        <f>SUM(I137,L137,O137)</f>
        <v>0</v>
      </c>
    </row>
    <row r="138" spans="1:55" s="43" customFormat="1" ht="15.75" x14ac:dyDescent="0.25">
      <c r="J138" s="44"/>
      <c r="K138" s="45"/>
      <c r="M138" s="44"/>
      <c r="N138" s="45"/>
      <c r="P138" s="44"/>
      <c r="Q138" s="45"/>
      <c r="T138" s="46"/>
      <c r="U138" s="47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</row>
    <row r="139" spans="1:55" s="30" customFormat="1" ht="15.75" x14ac:dyDescent="0.25">
      <c r="A139" s="30" t="s">
        <v>429</v>
      </c>
      <c r="I139" s="31"/>
      <c r="J139" s="32"/>
      <c r="K139" s="33"/>
      <c r="L139" s="34"/>
      <c r="M139" s="35"/>
      <c r="N139" s="36"/>
      <c r="O139" s="37"/>
      <c r="P139" s="38"/>
      <c r="Q139" s="39"/>
      <c r="S139" s="30" t="str">
        <f t="shared" si="6"/>
        <v/>
      </c>
      <c r="T139" s="40">
        <f t="shared" si="7"/>
        <v>0</v>
      </c>
      <c r="U139" s="41">
        <f t="shared" si="8"/>
        <v>0</v>
      </c>
      <c r="W139" s="30">
        <f>SUM(I139,L139,O139)</f>
        <v>0</v>
      </c>
      <c r="AA139" s="30">
        <f>SUM(T139,T141,T140,T142,-AD139)</f>
        <v>0</v>
      </c>
      <c r="AD139" s="30">
        <f>MIN(T139:T142)</f>
        <v>0</v>
      </c>
    </row>
    <row r="140" spans="1:55" ht="15.75" x14ac:dyDescent="0.25">
      <c r="A140" s="11" t="s">
        <v>430</v>
      </c>
      <c r="S140" s="11" t="str">
        <f t="shared" si="6"/>
        <v/>
      </c>
      <c r="T140" s="13">
        <f t="shared" si="7"/>
        <v>0</v>
      </c>
      <c r="U140" s="24">
        <f t="shared" si="8"/>
        <v>0</v>
      </c>
      <c r="W140" s="11">
        <f>SUM(I140,L140,O140)</f>
        <v>0</v>
      </c>
    </row>
    <row r="141" spans="1:55" ht="15.75" x14ac:dyDescent="0.25">
      <c r="A141" s="11" t="s">
        <v>431</v>
      </c>
      <c r="S141" s="11" t="str">
        <f t="shared" si="6"/>
        <v/>
      </c>
      <c r="T141" s="13">
        <f t="shared" si="7"/>
        <v>0</v>
      </c>
      <c r="U141" s="24">
        <f t="shared" si="8"/>
        <v>0</v>
      </c>
      <c r="W141" s="11">
        <f>SUM(I141,L141,O141)</f>
        <v>0</v>
      </c>
    </row>
    <row r="142" spans="1:55" ht="15.75" x14ac:dyDescent="0.25">
      <c r="A142" s="11" t="s">
        <v>432</v>
      </c>
      <c r="S142" s="11" t="str">
        <f t="shared" si="6"/>
        <v/>
      </c>
      <c r="T142" s="13">
        <f t="shared" si="7"/>
        <v>0</v>
      </c>
      <c r="U142" s="24">
        <f t="shared" si="8"/>
        <v>0</v>
      </c>
      <c r="W142" s="11">
        <f>SUM(I142,L142,O142)</f>
        <v>0</v>
      </c>
    </row>
    <row r="143" spans="1:55" s="43" customFormat="1" ht="15.75" x14ac:dyDescent="0.25">
      <c r="J143" s="44"/>
      <c r="K143" s="45"/>
      <c r="M143" s="44"/>
      <c r="N143" s="45"/>
      <c r="P143" s="44"/>
      <c r="Q143" s="45"/>
      <c r="T143" s="46"/>
      <c r="U143" s="47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</row>
    <row r="144" spans="1:55" s="30" customFormat="1" ht="15.75" x14ac:dyDescent="0.25">
      <c r="A144" s="30" t="s">
        <v>433</v>
      </c>
      <c r="I144" s="31"/>
      <c r="J144" s="32"/>
      <c r="K144" s="33"/>
      <c r="L144" s="34"/>
      <c r="M144" s="35"/>
      <c r="N144" s="36"/>
      <c r="O144" s="37"/>
      <c r="P144" s="38"/>
      <c r="Q144" s="39"/>
      <c r="S144" s="30" t="str">
        <f t="shared" si="6"/>
        <v/>
      </c>
      <c r="T144" s="40">
        <f t="shared" si="7"/>
        <v>0</v>
      </c>
      <c r="U144" s="41">
        <f t="shared" si="8"/>
        <v>0</v>
      </c>
      <c r="W144" s="30">
        <f>SUM(I144,L144,O144)</f>
        <v>0</v>
      </c>
      <c r="AA144" s="30">
        <f>SUM(T144,T146,T145,T147,-AD144)</f>
        <v>0</v>
      </c>
      <c r="AD144" s="30">
        <f>MIN(T144:T147)</f>
        <v>0</v>
      </c>
    </row>
    <row r="145" spans="1:55" ht="15.75" x14ac:dyDescent="0.25">
      <c r="A145" s="11" t="s">
        <v>434</v>
      </c>
      <c r="S145" s="11" t="str">
        <f t="shared" si="6"/>
        <v/>
      </c>
      <c r="T145" s="13">
        <f t="shared" si="7"/>
        <v>0</v>
      </c>
      <c r="U145" s="24">
        <f t="shared" si="8"/>
        <v>0</v>
      </c>
      <c r="W145" s="11">
        <f>SUM(I145,L145,O145)</f>
        <v>0</v>
      </c>
    </row>
    <row r="146" spans="1:55" ht="15.75" x14ac:dyDescent="0.25">
      <c r="A146" s="11" t="s">
        <v>435</v>
      </c>
      <c r="S146" s="11" t="str">
        <f t="shared" si="6"/>
        <v/>
      </c>
      <c r="T146" s="13">
        <f t="shared" si="7"/>
        <v>0</v>
      </c>
      <c r="U146" s="24">
        <f t="shared" si="8"/>
        <v>0</v>
      </c>
      <c r="W146" s="11">
        <f>SUM(I146,L146,O146)</f>
        <v>0</v>
      </c>
    </row>
    <row r="147" spans="1:55" ht="15.75" x14ac:dyDescent="0.25">
      <c r="A147" s="11" t="s">
        <v>436</v>
      </c>
      <c r="S147" s="11" t="str">
        <f t="shared" si="6"/>
        <v/>
      </c>
      <c r="T147" s="13">
        <f t="shared" si="7"/>
        <v>0</v>
      </c>
      <c r="U147" s="24">
        <f t="shared" si="8"/>
        <v>0</v>
      </c>
      <c r="W147" s="11">
        <f>SUM(I147,L147,O147)</f>
        <v>0</v>
      </c>
    </row>
    <row r="148" spans="1:55" s="43" customFormat="1" ht="15.75" x14ac:dyDescent="0.25">
      <c r="J148" s="44"/>
      <c r="K148" s="45"/>
      <c r="M148" s="44"/>
      <c r="N148" s="45"/>
      <c r="P148" s="44"/>
      <c r="Q148" s="45"/>
      <c r="T148" s="46"/>
      <c r="U148" s="47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</row>
    <row r="149" spans="1:55" s="30" customFormat="1" ht="15.75" x14ac:dyDescent="0.25">
      <c r="A149" s="30" t="s">
        <v>437</v>
      </c>
      <c r="I149" s="31"/>
      <c r="J149" s="32"/>
      <c r="K149" s="33"/>
      <c r="L149" s="34"/>
      <c r="M149" s="35"/>
      <c r="N149" s="36"/>
      <c r="O149" s="37"/>
      <c r="P149" s="38"/>
      <c r="Q149" s="39"/>
      <c r="S149" s="30" t="str">
        <f t="shared" si="6"/>
        <v/>
      </c>
      <c r="T149" s="40">
        <f t="shared" si="7"/>
        <v>0</v>
      </c>
      <c r="U149" s="41">
        <f t="shared" si="8"/>
        <v>0</v>
      </c>
      <c r="W149" s="30">
        <f>SUM(I149,L149,O149)</f>
        <v>0</v>
      </c>
      <c r="AA149" s="30">
        <f>SUM(T149,T151,T150,T152,-AD149)</f>
        <v>0</v>
      </c>
      <c r="AD149" s="30">
        <f>MIN(T149:T152)</f>
        <v>0</v>
      </c>
    </row>
    <row r="150" spans="1:55" ht="15.75" x14ac:dyDescent="0.25">
      <c r="A150" s="11" t="s">
        <v>438</v>
      </c>
      <c r="S150" s="11" t="str">
        <f t="shared" si="6"/>
        <v/>
      </c>
      <c r="T150" s="13">
        <f t="shared" si="7"/>
        <v>0</v>
      </c>
      <c r="U150" s="24">
        <f t="shared" si="8"/>
        <v>0</v>
      </c>
      <c r="W150" s="11">
        <f>SUM(I150,L150,O150)</f>
        <v>0</v>
      </c>
    </row>
    <row r="151" spans="1:55" ht="15.75" x14ac:dyDescent="0.25">
      <c r="A151" s="11" t="s">
        <v>439</v>
      </c>
      <c r="S151" s="11" t="str">
        <f t="shared" si="6"/>
        <v/>
      </c>
      <c r="T151" s="13">
        <f t="shared" si="7"/>
        <v>0</v>
      </c>
      <c r="U151" s="24">
        <f t="shared" si="8"/>
        <v>0</v>
      </c>
      <c r="W151" s="11">
        <f>SUM(I151,L151,O151)</f>
        <v>0</v>
      </c>
    </row>
    <row r="152" spans="1:55" ht="15.75" x14ac:dyDescent="0.25">
      <c r="A152" s="11" t="s">
        <v>440</v>
      </c>
      <c r="S152" s="11" t="str">
        <f t="shared" si="6"/>
        <v/>
      </c>
      <c r="T152" s="13">
        <f t="shared" si="7"/>
        <v>0</v>
      </c>
      <c r="U152" s="24">
        <f t="shared" si="8"/>
        <v>0</v>
      </c>
      <c r="W152" s="11">
        <f>SUM(I152,L152,O152)</f>
        <v>0</v>
      </c>
    </row>
  </sheetData>
  <conditionalFormatting sqref="S1:S1048576">
    <cfRule type="cellIs" dxfId="140" priority="7" operator="between">
      <formula>-21</formula>
      <formula>-8</formula>
    </cfRule>
    <cfRule type="cellIs" dxfId="139" priority="8" operator="between">
      <formula>-8</formula>
      <formula>-21</formula>
    </cfRule>
  </conditionalFormatting>
  <conditionalFormatting sqref="T1:U2 T153:U1048576 T4:T152 U3">
    <cfRule type="cellIs" dxfId="138" priority="6" operator="equal">
      <formula>15</formula>
    </cfRule>
  </conditionalFormatting>
  <conditionalFormatting sqref="V4:XFD152 A85:T152 A84 I84:T84 A4:T20 A22:T70 A21:G21 I21:T21 A72:T83 A71:G71 I71:T71">
    <cfRule type="expression" dxfId="137" priority="5">
      <formula>$S4&lt;=-8</formula>
    </cfRule>
  </conditionalFormatting>
  <conditionalFormatting sqref="U4:U152">
    <cfRule type="cellIs" dxfId="136" priority="4" operator="equal">
      <formula>3</formula>
    </cfRule>
  </conditionalFormatting>
  <conditionalFormatting sqref="U4:U152">
    <cfRule type="cellIs" dxfId="135" priority="3" operator="equal">
      <formula>2</formula>
    </cfRule>
  </conditionalFormatting>
  <conditionalFormatting sqref="T3">
    <cfRule type="cellIs" dxfId="134" priority="2" operator="equal">
      <formula>15</formula>
    </cfRule>
  </conditionalFormatting>
  <conditionalFormatting sqref="B84:H84">
    <cfRule type="expression" dxfId="133" priority="1">
      <formula>$S84&lt;=-8</formula>
    </cfRule>
  </conditionalFormatting>
  <conditionalFormatting sqref="H71">
    <cfRule type="expression" dxfId="132" priority="294">
      <formula>$S21&lt;=-8</formula>
    </cfRule>
  </conditionalFormatting>
  <dataValidations count="2">
    <dataValidation type="list" allowBlank="1" showInputMessage="1" showErrorMessage="1" sqref="R4:R152" xr:uid="{7955590D-BBB0-9045-9AD8-498DA12E4639}">
      <formula1>$AE$1:$AG$1</formula1>
    </dataValidation>
    <dataValidation type="list" allowBlank="1" showInputMessage="1" showErrorMessage="1" sqref="J4:J7 P149:P152 M149:M152 P144:P147 M144:M147 P139:P142 M139:M142 P134:P137 M134:M137 P129:P132 M129:M132 P124:P127 M124:M127 P119:P122 M119:M122 P114:P117 M114:M117 P109:P112 M109:M112 P104:P107 M104:M107 P99:P102 M99:M102 P94:P97 M94:M97 P89:P92 M89:M92 P84:P87 M84:M87 P79:P82 M79:M82 P74:P77 M74:M77 P69:P72 M69:M72 P64:P67 M64:M67 P59:P62 M59:M62 P54:P57 M54:M57 P49:P52 M49:M52 P44:P47 M44:M47 P39:P42 M39:M42 P34:P37 M34:M37 P29:P32 M29:M32 P24:P27 M24:M27 P19:P22 M19:M22 P14:P17 M14:M17 P9:P12 M9:M12 P4:P7 M4:M7 J149:J152 J144:J147 J139:J142 J134:J137 J129:J132 J124:J127 J119:J122 J114:J117 J109:J112 J104:J107 J99:J102 J94:J97 J89:J92 J84:J87 J79:J82 J74:J77 J69:J72 J64:J67 J59:J62 J54:J57 J49:J52 J44:J47 J39:J42 J34:J37 J29:J32 J24:J27 J19:J22 J14:J17 J9:J12" xr:uid="{4F2C4501-E2AF-3A4E-AE71-7BD5DB9437DC}">
      <formula1>$Z$1:$AD$1</formula1>
    </dataValidation>
  </dataValidations>
  <pageMargins left="0.7" right="0.7" top="0.75" bottom="0.75" header="0.3" footer="0.3"/>
  <pageSetup scale="43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22"/>
  <sheetViews>
    <sheetView topLeftCell="A45" workbookViewId="0">
      <selection activeCell="K68" sqref="K68"/>
    </sheetView>
  </sheetViews>
  <sheetFormatPr defaultColWidth="8.7109375" defaultRowHeight="15" x14ac:dyDescent="0.25"/>
  <cols>
    <col min="1" max="3" width="10.28515625" customWidth="1"/>
    <col min="4" max="4" width="10.28515625" style="51" customWidth="1"/>
    <col min="5" max="5" width="18.140625" bestFit="1" customWidth="1"/>
    <col min="6" max="6" width="18.140625" customWidth="1"/>
    <col min="7" max="7" width="11.7109375" bestFit="1" customWidth="1"/>
    <col min="8" max="8" width="11.7109375" customWidth="1"/>
    <col min="9" max="9" width="11.7109375" bestFit="1" customWidth="1"/>
    <col min="10" max="10" width="11.7109375" customWidth="1"/>
    <col min="11" max="12" width="15.7109375" style="1" bestFit="1" customWidth="1"/>
  </cols>
  <sheetData>
    <row r="1" spans="1:12" x14ac:dyDescent="0.25">
      <c r="A1" t="s">
        <v>194</v>
      </c>
      <c r="E1" t="s">
        <v>189</v>
      </c>
    </row>
    <row r="2" spans="1:12" x14ac:dyDescent="0.25">
      <c r="A2" t="s">
        <v>184</v>
      </c>
      <c r="B2" t="s">
        <v>182</v>
      </c>
      <c r="C2" t="s">
        <v>801</v>
      </c>
      <c r="D2" s="51" t="s">
        <v>800</v>
      </c>
      <c r="E2" t="s">
        <v>805</v>
      </c>
      <c r="F2" t="s">
        <v>188</v>
      </c>
      <c r="G2" t="s">
        <v>802</v>
      </c>
      <c r="H2" t="s">
        <v>806</v>
      </c>
      <c r="I2" t="s">
        <v>803</v>
      </c>
      <c r="J2" t="s">
        <v>807</v>
      </c>
      <c r="K2" s="1" t="s">
        <v>804</v>
      </c>
      <c r="L2" s="1" t="s">
        <v>187</v>
      </c>
    </row>
    <row r="3" spans="1:12" x14ac:dyDescent="0.25">
      <c r="A3" t="str">
        <f>Classical!A4</f>
        <v>A-301</v>
      </c>
      <c r="B3">
        <f>Classical!W4</f>
        <v>6</v>
      </c>
      <c r="C3">
        <f>Classical!T4</f>
        <v>72</v>
      </c>
      <c r="E3">
        <v>1</v>
      </c>
      <c r="F3">
        <v>25</v>
      </c>
      <c r="G3">
        <v>6</v>
      </c>
      <c r="H3">
        <v>20</v>
      </c>
      <c r="I3" s="48">
        <v>4</v>
      </c>
      <c r="J3" s="48">
        <v>22</v>
      </c>
      <c r="K3" s="1">
        <f t="shared" ref="K3:L34" si="0">SUM(E3,G3,I3)</f>
        <v>11</v>
      </c>
      <c r="L3" s="1">
        <f>SUM(F3,H3,J3)</f>
        <v>67</v>
      </c>
    </row>
    <row r="4" spans="1:12" x14ac:dyDescent="0.25">
      <c r="A4" t="str">
        <f>Classical!A5</f>
        <v>A-302</v>
      </c>
      <c r="B4">
        <f>Classical!W5</f>
        <v>10</v>
      </c>
      <c r="C4">
        <f>Classical!T5</f>
        <v>62</v>
      </c>
      <c r="K4" s="1">
        <f t="shared" si="0"/>
        <v>0</v>
      </c>
      <c r="L4" s="1">
        <f t="shared" si="0"/>
        <v>0</v>
      </c>
    </row>
    <row r="5" spans="1:12" x14ac:dyDescent="0.25">
      <c r="A5" t="str">
        <f>Classical!A6</f>
        <v>A-303</v>
      </c>
      <c r="B5">
        <f>Classical!W6</f>
        <v>10</v>
      </c>
      <c r="C5">
        <f>Classical!T6</f>
        <v>66</v>
      </c>
      <c r="I5" s="48"/>
      <c r="J5" s="48"/>
      <c r="K5" s="1">
        <f t="shared" si="0"/>
        <v>0</v>
      </c>
      <c r="L5" s="1">
        <f t="shared" si="0"/>
        <v>0</v>
      </c>
    </row>
    <row r="6" spans="1:12" x14ac:dyDescent="0.25">
      <c r="A6" t="str">
        <f>Classical!A7</f>
        <v>A-304</v>
      </c>
      <c r="B6">
        <f>Classical!W7</f>
        <v>12</v>
      </c>
      <c r="C6">
        <f>Classical!T7</f>
        <v>64</v>
      </c>
      <c r="K6" s="1">
        <f t="shared" si="0"/>
        <v>0</v>
      </c>
      <c r="L6" s="1">
        <f t="shared" si="0"/>
        <v>0</v>
      </c>
    </row>
    <row r="7" spans="1:12" x14ac:dyDescent="0.25">
      <c r="A7" t="str">
        <f>Classical!A124</f>
        <v>AA-301</v>
      </c>
      <c r="B7">
        <f>Classical!W8</f>
        <v>0</v>
      </c>
      <c r="C7">
        <f>Classical!T8</f>
        <v>0</v>
      </c>
      <c r="I7" s="48"/>
      <c r="J7" s="48"/>
      <c r="K7" s="1">
        <f t="shared" si="0"/>
        <v>0</v>
      </c>
      <c r="L7" s="1">
        <f t="shared" si="0"/>
        <v>0</v>
      </c>
    </row>
    <row r="8" spans="1:12" x14ac:dyDescent="0.25">
      <c r="A8" t="str">
        <f>Classical!A125</f>
        <v>AA-302</v>
      </c>
      <c r="B8">
        <f>Classical!W9</f>
        <v>0</v>
      </c>
      <c r="C8">
        <f>Classical!T9</f>
        <v>0</v>
      </c>
      <c r="K8" s="1">
        <f t="shared" si="0"/>
        <v>0</v>
      </c>
      <c r="L8" s="1">
        <f t="shared" si="0"/>
        <v>0</v>
      </c>
    </row>
    <row r="9" spans="1:12" x14ac:dyDescent="0.25">
      <c r="A9" t="str">
        <f>Classical!A126</f>
        <v>AA-303</v>
      </c>
      <c r="B9">
        <f>Classical!W10</f>
        <v>0</v>
      </c>
      <c r="C9">
        <f>Classical!T10</f>
        <v>0</v>
      </c>
      <c r="I9" s="48"/>
      <c r="J9" s="48"/>
      <c r="K9" s="1">
        <f t="shared" si="0"/>
        <v>0</v>
      </c>
      <c r="L9" s="1">
        <f t="shared" si="0"/>
        <v>0</v>
      </c>
    </row>
    <row r="10" spans="1:12" x14ac:dyDescent="0.25">
      <c r="A10" t="str">
        <f>Classical!A127</f>
        <v>AA-304</v>
      </c>
      <c r="B10">
        <f>Classical!W11</f>
        <v>0</v>
      </c>
      <c r="C10">
        <f>Classical!T11</f>
        <v>0</v>
      </c>
      <c r="K10" s="1">
        <f t="shared" si="0"/>
        <v>0</v>
      </c>
      <c r="L10" s="1">
        <f t="shared" si="0"/>
        <v>0</v>
      </c>
    </row>
    <row r="11" spans="1:12" x14ac:dyDescent="0.25">
      <c r="A11" t="str">
        <f>Classical!A9</f>
        <v>B-301</v>
      </c>
      <c r="B11">
        <f>Classical!W12</f>
        <v>0</v>
      </c>
      <c r="C11">
        <f>Classical!T12</f>
        <v>0</v>
      </c>
      <c r="I11" s="48"/>
      <c r="J11" s="48"/>
      <c r="K11" s="1">
        <f t="shared" si="0"/>
        <v>0</v>
      </c>
      <c r="L11" s="1">
        <f t="shared" si="0"/>
        <v>0</v>
      </c>
    </row>
    <row r="12" spans="1:12" x14ac:dyDescent="0.25">
      <c r="A12" t="str">
        <f>Classical!A10</f>
        <v>B-302</v>
      </c>
      <c r="B12">
        <f>Classical!W13</f>
        <v>0</v>
      </c>
      <c r="C12">
        <f>Classical!T13</f>
        <v>0</v>
      </c>
      <c r="K12" s="1">
        <f t="shared" si="0"/>
        <v>0</v>
      </c>
      <c r="L12" s="1">
        <f t="shared" si="0"/>
        <v>0</v>
      </c>
    </row>
    <row r="13" spans="1:12" x14ac:dyDescent="0.25">
      <c r="A13" t="str">
        <f>Classical!A11</f>
        <v>B-303</v>
      </c>
      <c r="B13">
        <f>Classical!W14</f>
        <v>11</v>
      </c>
      <c r="C13">
        <f>Classical!T14</f>
        <v>63</v>
      </c>
      <c r="I13" s="48"/>
      <c r="J13" s="48"/>
      <c r="K13" s="1">
        <f t="shared" si="0"/>
        <v>0</v>
      </c>
      <c r="L13" s="1">
        <f t="shared" si="0"/>
        <v>0</v>
      </c>
    </row>
    <row r="14" spans="1:12" x14ac:dyDescent="0.25">
      <c r="A14" t="str">
        <f>Classical!A12</f>
        <v>B-304</v>
      </c>
      <c r="B14">
        <f>Classical!W15</f>
        <v>11</v>
      </c>
      <c r="C14">
        <f>Classical!T15</f>
        <v>63</v>
      </c>
      <c r="K14" s="1">
        <f t="shared" si="0"/>
        <v>0</v>
      </c>
      <c r="L14" s="1">
        <f t="shared" si="0"/>
        <v>0</v>
      </c>
    </row>
    <row r="15" spans="1:12" x14ac:dyDescent="0.25">
      <c r="A15" t="str">
        <f>Classical!A129</f>
        <v>BB-301</v>
      </c>
      <c r="B15">
        <f>Classical!W16</f>
        <v>12</v>
      </c>
      <c r="C15">
        <f>Classical!T16</f>
        <v>63</v>
      </c>
      <c r="I15" s="48"/>
      <c r="J15" s="48"/>
      <c r="K15" s="1">
        <f t="shared" si="0"/>
        <v>0</v>
      </c>
      <c r="L15" s="1">
        <f t="shared" si="0"/>
        <v>0</v>
      </c>
    </row>
    <row r="16" spans="1:12" x14ac:dyDescent="0.25">
      <c r="A16" t="str">
        <f>Classical!A130</f>
        <v>BB-302</v>
      </c>
      <c r="B16">
        <f>Classical!W17</f>
        <v>0</v>
      </c>
      <c r="C16">
        <f>Classical!T17</f>
        <v>0</v>
      </c>
      <c r="K16" s="1">
        <f t="shared" si="0"/>
        <v>0</v>
      </c>
      <c r="L16" s="1">
        <f t="shared" si="0"/>
        <v>0</v>
      </c>
    </row>
    <row r="17" spans="1:12" x14ac:dyDescent="0.25">
      <c r="A17" t="str">
        <f>Classical!A131</f>
        <v>BB-303</v>
      </c>
      <c r="B17">
        <f>Classical!W18</f>
        <v>0</v>
      </c>
      <c r="C17">
        <f>Classical!T18</f>
        <v>0</v>
      </c>
      <c r="I17" s="48"/>
      <c r="J17" s="48"/>
      <c r="K17" s="1">
        <f t="shared" si="0"/>
        <v>0</v>
      </c>
      <c r="L17" s="1">
        <f t="shared" si="0"/>
        <v>0</v>
      </c>
    </row>
    <row r="18" spans="1:12" x14ac:dyDescent="0.25">
      <c r="A18" t="str">
        <f>Classical!A132</f>
        <v>BB-304</v>
      </c>
      <c r="B18">
        <f>Classical!W19</f>
        <v>12</v>
      </c>
      <c r="C18">
        <f>Classical!T19</f>
        <v>63</v>
      </c>
      <c r="K18" s="1">
        <f t="shared" si="0"/>
        <v>0</v>
      </c>
      <c r="L18" s="1">
        <f t="shared" si="0"/>
        <v>0</v>
      </c>
    </row>
    <row r="19" spans="1:12" x14ac:dyDescent="0.25">
      <c r="A19" t="str">
        <f>Classical!A14</f>
        <v>C-301</v>
      </c>
      <c r="B19">
        <f>Classical!W20</f>
        <v>12</v>
      </c>
      <c r="C19">
        <f>Classical!T20</f>
        <v>46</v>
      </c>
      <c r="I19" s="48"/>
      <c r="J19" s="48"/>
      <c r="K19" s="1">
        <f t="shared" si="0"/>
        <v>0</v>
      </c>
      <c r="L19" s="1">
        <f t="shared" si="0"/>
        <v>0</v>
      </c>
    </row>
    <row r="20" spans="1:12" x14ac:dyDescent="0.25">
      <c r="A20" t="str">
        <f>Classical!A15</f>
        <v>C-302</v>
      </c>
      <c r="B20">
        <f>Classical!W21</f>
        <v>6</v>
      </c>
      <c r="C20">
        <f>Classical!T21</f>
        <v>73</v>
      </c>
      <c r="K20" s="1">
        <f t="shared" si="0"/>
        <v>0</v>
      </c>
      <c r="L20" s="1">
        <f t="shared" si="0"/>
        <v>0</v>
      </c>
    </row>
    <row r="21" spans="1:12" x14ac:dyDescent="0.25">
      <c r="A21" t="str">
        <f>Classical!A16</f>
        <v>C-303</v>
      </c>
      <c r="B21">
        <f>Classical!W22</f>
        <v>7</v>
      </c>
      <c r="C21">
        <f>Classical!T22</f>
        <v>71</v>
      </c>
      <c r="I21" s="48"/>
      <c r="J21" s="48"/>
      <c r="K21" s="1">
        <f t="shared" si="0"/>
        <v>0</v>
      </c>
      <c r="L21" s="1">
        <f t="shared" si="0"/>
        <v>0</v>
      </c>
    </row>
    <row r="22" spans="1:12" x14ac:dyDescent="0.25">
      <c r="A22" t="str">
        <f>Classical!A17</f>
        <v>C-304</v>
      </c>
      <c r="B22">
        <f>Classical!W23</f>
        <v>0</v>
      </c>
      <c r="C22">
        <f>Classical!T23</f>
        <v>0</v>
      </c>
      <c r="K22" s="1">
        <f t="shared" si="0"/>
        <v>0</v>
      </c>
      <c r="L22" s="1">
        <f t="shared" si="0"/>
        <v>0</v>
      </c>
    </row>
    <row r="23" spans="1:12" x14ac:dyDescent="0.25">
      <c r="A23" t="str">
        <f>Classical!A134</f>
        <v>CC-301</v>
      </c>
      <c r="B23">
        <f>Classical!W24</f>
        <v>12</v>
      </c>
      <c r="C23">
        <f>Classical!T24</f>
        <v>61</v>
      </c>
      <c r="I23" s="48"/>
      <c r="J23" s="48"/>
      <c r="K23" s="1">
        <f t="shared" si="0"/>
        <v>0</v>
      </c>
      <c r="L23" s="1">
        <f t="shared" si="0"/>
        <v>0</v>
      </c>
    </row>
    <row r="24" spans="1:12" x14ac:dyDescent="0.25">
      <c r="A24" t="str">
        <f>Classical!A135</f>
        <v>CC-302</v>
      </c>
      <c r="B24">
        <f>Classical!W25</f>
        <v>10</v>
      </c>
      <c r="C24">
        <f>Classical!T25</f>
        <v>60</v>
      </c>
      <c r="K24" s="1">
        <f t="shared" si="0"/>
        <v>0</v>
      </c>
      <c r="L24" s="1">
        <f t="shared" si="0"/>
        <v>0</v>
      </c>
    </row>
    <row r="25" spans="1:12" x14ac:dyDescent="0.25">
      <c r="A25" t="str">
        <f>Classical!A136</f>
        <v>CC-303</v>
      </c>
      <c r="B25">
        <f>Classical!W26</f>
        <v>12</v>
      </c>
      <c r="C25">
        <f>Classical!T26</f>
        <v>51</v>
      </c>
      <c r="I25" s="48"/>
      <c r="J25" s="48"/>
      <c r="K25" s="1">
        <f t="shared" si="0"/>
        <v>0</v>
      </c>
      <c r="L25" s="1">
        <f t="shared" si="0"/>
        <v>0</v>
      </c>
    </row>
    <row r="26" spans="1:12" x14ac:dyDescent="0.25">
      <c r="A26" t="str">
        <f>Classical!A137</f>
        <v>CC-304</v>
      </c>
      <c r="B26">
        <f>Classical!W27</f>
        <v>8</v>
      </c>
      <c r="C26">
        <f>Classical!T27</f>
        <v>64</v>
      </c>
      <c r="K26" s="1">
        <f t="shared" si="0"/>
        <v>0</v>
      </c>
      <c r="L26" s="1">
        <f t="shared" si="0"/>
        <v>0</v>
      </c>
    </row>
    <row r="27" spans="1:12" x14ac:dyDescent="0.25">
      <c r="A27" t="str">
        <f>Classical!A19</f>
        <v>D-301</v>
      </c>
      <c r="B27">
        <f>Classical!W28</f>
        <v>0</v>
      </c>
      <c r="C27">
        <f>Classical!T28</f>
        <v>0</v>
      </c>
      <c r="I27" s="48"/>
      <c r="J27" s="48"/>
      <c r="K27" s="1">
        <f t="shared" si="0"/>
        <v>0</v>
      </c>
      <c r="L27" s="1">
        <f t="shared" si="0"/>
        <v>0</v>
      </c>
    </row>
    <row r="28" spans="1:12" x14ac:dyDescent="0.25">
      <c r="A28" t="str">
        <f>Classical!A20</f>
        <v>D-302</v>
      </c>
      <c r="B28">
        <f>Classical!W29</f>
        <v>11</v>
      </c>
      <c r="C28">
        <f>Classical!T29</f>
        <v>60</v>
      </c>
      <c r="K28" s="1">
        <f t="shared" si="0"/>
        <v>0</v>
      </c>
      <c r="L28" s="1">
        <f t="shared" si="0"/>
        <v>0</v>
      </c>
    </row>
    <row r="29" spans="1:12" x14ac:dyDescent="0.25">
      <c r="A29" t="str">
        <f>Classical!A21</f>
        <v>D-303</v>
      </c>
      <c r="B29">
        <f>Classical!W30</f>
        <v>4</v>
      </c>
      <c r="C29">
        <f>Classical!T30</f>
        <v>70</v>
      </c>
      <c r="E29">
        <v>3</v>
      </c>
      <c r="F29">
        <v>23</v>
      </c>
      <c r="G29">
        <v>5</v>
      </c>
      <c r="H29">
        <v>20</v>
      </c>
      <c r="I29" s="48">
        <v>1</v>
      </c>
      <c r="J29" s="48">
        <v>25</v>
      </c>
      <c r="K29" s="1">
        <f t="shared" si="0"/>
        <v>9</v>
      </c>
      <c r="L29" s="1">
        <f t="shared" si="0"/>
        <v>68</v>
      </c>
    </row>
    <row r="30" spans="1:12" x14ac:dyDescent="0.25">
      <c r="A30" t="str">
        <f>Classical!A22</f>
        <v>D-304</v>
      </c>
      <c r="B30">
        <f>Classical!W31</f>
        <v>7</v>
      </c>
      <c r="C30">
        <f>Classical!T31</f>
        <v>73</v>
      </c>
      <c r="K30" s="1">
        <f t="shared" si="0"/>
        <v>0</v>
      </c>
      <c r="L30" s="1">
        <f t="shared" si="0"/>
        <v>0</v>
      </c>
    </row>
    <row r="31" spans="1:12" x14ac:dyDescent="0.25">
      <c r="A31" t="str">
        <f>Classical!A139</f>
        <v>DD-301</v>
      </c>
      <c r="B31">
        <f>Classical!W32</f>
        <v>3</v>
      </c>
      <c r="C31">
        <f>Classical!T32</f>
        <v>72</v>
      </c>
      <c r="I31" s="48"/>
      <c r="J31" s="48"/>
      <c r="K31" s="1">
        <f t="shared" si="0"/>
        <v>0</v>
      </c>
      <c r="L31" s="1">
        <f t="shared" si="0"/>
        <v>0</v>
      </c>
    </row>
    <row r="32" spans="1:12" x14ac:dyDescent="0.25">
      <c r="A32" t="str">
        <f>Classical!A140</f>
        <v>DD-302</v>
      </c>
      <c r="B32">
        <f>Classical!W33</f>
        <v>0</v>
      </c>
      <c r="C32">
        <f>Classical!T33</f>
        <v>0</v>
      </c>
      <c r="K32" s="1">
        <f t="shared" si="0"/>
        <v>0</v>
      </c>
      <c r="L32" s="1">
        <f t="shared" si="0"/>
        <v>0</v>
      </c>
    </row>
    <row r="33" spans="1:12" x14ac:dyDescent="0.25">
      <c r="A33" t="str">
        <f>Classical!A141</f>
        <v>DD-303</v>
      </c>
      <c r="B33">
        <f>Classical!W34</f>
        <v>0</v>
      </c>
      <c r="C33">
        <f>Classical!T34</f>
        <v>0</v>
      </c>
      <c r="I33" s="48"/>
      <c r="J33" s="48"/>
      <c r="K33" s="1">
        <f t="shared" si="0"/>
        <v>0</v>
      </c>
      <c r="L33" s="1">
        <f t="shared" si="0"/>
        <v>0</v>
      </c>
    </row>
    <row r="34" spans="1:12" x14ac:dyDescent="0.25">
      <c r="A34" t="str">
        <f>Classical!A142</f>
        <v>DD-304</v>
      </c>
      <c r="B34">
        <f>Classical!W35</f>
        <v>0</v>
      </c>
      <c r="C34">
        <f>Classical!T35</f>
        <v>0</v>
      </c>
      <c r="K34" s="1">
        <f t="shared" si="0"/>
        <v>0</v>
      </c>
      <c r="L34" s="1">
        <f t="shared" si="0"/>
        <v>0</v>
      </c>
    </row>
    <row r="35" spans="1:12" x14ac:dyDescent="0.25">
      <c r="A35" t="str">
        <f>Classical!A24</f>
        <v>E-301</v>
      </c>
      <c r="B35">
        <f>Classical!W36</f>
        <v>0</v>
      </c>
      <c r="C35">
        <f>Classical!T36</f>
        <v>0</v>
      </c>
      <c r="I35" s="48"/>
      <c r="J35" s="48"/>
      <c r="K35" s="1">
        <f t="shared" ref="K35:L66" si="1">SUM(E35,G35,I35)</f>
        <v>0</v>
      </c>
      <c r="L35" s="1">
        <f t="shared" si="1"/>
        <v>0</v>
      </c>
    </row>
    <row r="36" spans="1:12" x14ac:dyDescent="0.25">
      <c r="A36" t="str">
        <f>Classical!A25</f>
        <v>E-302</v>
      </c>
      <c r="B36">
        <f>Classical!W37</f>
        <v>0</v>
      </c>
      <c r="C36">
        <f>Classical!T37</f>
        <v>0</v>
      </c>
      <c r="K36" s="1">
        <f t="shared" si="1"/>
        <v>0</v>
      </c>
      <c r="L36" s="1">
        <f t="shared" si="1"/>
        <v>0</v>
      </c>
    </row>
    <row r="37" spans="1:12" x14ac:dyDescent="0.25">
      <c r="A37" t="str">
        <f>Classical!A26</f>
        <v>E-303</v>
      </c>
      <c r="B37">
        <f>Classical!W38</f>
        <v>0</v>
      </c>
      <c r="C37">
        <f>Classical!T38</f>
        <v>0</v>
      </c>
      <c r="I37" s="48"/>
      <c r="J37" s="48"/>
      <c r="K37" s="1">
        <f t="shared" si="1"/>
        <v>0</v>
      </c>
      <c r="L37" s="1">
        <f t="shared" si="1"/>
        <v>0</v>
      </c>
    </row>
    <row r="38" spans="1:12" x14ac:dyDescent="0.25">
      <c r="A38" t="str">
        <f>Classical!A27</f>
        <v>E-304</v>
      </c>
      <c r="B38">
        <f>Classical!W39</f>
        <v>0</v>
      </c>
      <c r="C38">
        <f>Classical!T39</f>
        <v>0</v>
      </c>
      <c r="K38" s="1">
        <f t="shared" si="1"/>
        <v>0</v>
      </c>
      <c r="L38" s="1">
        <f t="shared" si="1"/>
        <v>0</v>
      </c>
    </row>
    <row r="39" spans="1:12" x14ac:dyDescent="0.25">
      <c r="A39" t="str">
        <f>Classical!A144</f>
        <v>EE-301</v>
      </c>
      <c r="B39">
        <f>Classical!W40</f>
        <v>0</v>
      </c>
      <c r="C39">
        <f>Classical!T40</f>
        <v>0</v>
      </c>
      <c r="I39" s="48"/>
      <c r="J39" s="48"/>
      <c r="K39" s="1">
        <f t="shared" si="1"/>
        <v>0</v>
      </c>
      <c r="L39" s="1">
        <f t="shared" si="1"/>
        <v>0</v>
      </c>
    </row>
    <row r="40" spans="1:12" x14ac:dyDescent="0.25">
      <c r="A40" t="str">
        <f>Classical!A145</f>
        <v>EE-302</v>
      </c>
      <c r="B40">
        <f>Classical!W41</f>
        <v>0</v>
      </c>
      <c r="C40">
        <f>Classical!T41</f>
        <v>0</v>
      </c>
      <c r="K40" s="1">
        <f t="shared" si="1"/>
        <v>0</v>
      </c>
      <c r="L40" s="1">
        <f t="shared" si="1"/>
        <v>0</v>
      </c>
    </row>
    <row r="41" spans="1:12" x14ac:dyDescent="0.25">
      <c r="A41" t="str">
        <f>Classical!A146</f>
        <v>EE-303</v>
      </c>
      <c r="B41">
        <f>Classical!W42</f>
        <v>0</v>
      </c>
      <c r="C41">
        <f>Classical!T42</f>
        <v>0</v>
      </c>
      <c r="I41" s="48"/>
      <c r="J41" s="48"/>
      <c r="K41" s="1">
        <f t="shared" si="1"/>
        <v>0</v>
      </c>
      <c r="L41" s="1">
        <f t="shared" si="1"/>
        <v>0</v>
      </c>
    </row>
    <row r="42" spans="1:12" x14ac:dyDescent="0.25">
      <c r="A42" t="str">
        <f>Classical!A147</f>
        <v>EE-304</v>
      </c>
      <c r="B42">
        <f>Classical!W43</f>
        <v>0</v>
      </c>
      <c r="C42">
        <f>Classical!T43</f>
        <v>0</v>
      </c>
      <c r="K42" s="1">
        <f t="shared" si="1"/>
        <v>0</v>
      </c>
      <c r="L42" s="1">
        <f t="shared" si="1"/>
        <v>0</v>
      </c>
    </row>
    <row r="43" spans="1:12" x14ac:dyDescent="0.25">
      <c r="A43" t="str">
        <f>Classical!A29</f>
        <v>F-301</v>
      </c>
      <c r="B43">
        <f>Classical!W44</f>
        <v>12</v>
      </c>
      <c r="C43">
        <f>Classical!T44</f>
        <v>57</v>
      </c>
      <c r="I43" s="48"/>
      <c r="J43" s="48"/>
      <c r="K43" s="1">
        <f t="shared" si="1"/>
        <v>0</v>
      </c>
      <c r="L43" s="1">
        <f t="shared" si="1"/>
        <v>0</v>
      </c>
    </row>
    <row r="44" spans="1:12" x14ac:dyDescent="0.25">
      <c r="A44" t="str">
        <f>Classical!A30</f>
        <v>F-302</v>
      </c>
      <c r="B44">
        <f>Classical!W45</f>
        <v>12</v>
      </c>
      <c r="C44">
        <f>Classical!T45</f>
        <v>60</v>
      </c>
      <c r="E44">
        <v>6</v>
      </c>
      <c r="F44">
        <v>20</v>
      </c>
      <c r="G44">
        <v>3</v>
      </c>
      <c r="H44">
        <v>20</v>
      </c>
      <c r="I44">
        <v>6</v>
      </c>
      <c r="J44">
        <v>20</v>
      </c>
      <c r="K44" s="1">
        <f t="shared" si="1"/>
        <v>15</v>
      </c>
      <c r="L44" s="1">
        <f t="shared" si="1"/>
        <v>60</v>
      </c>
    </row>
    <row r="45" spans="1:12" x14ac:dyDescent="0.25">
      <c r="A45" t="str">
        <f>Classical!A31</f>
        <v>F-303</v>
      </c>
      <c r="B45">
        <f>Classical!W46</f>
        <v>0</v>
      </c>
      <c r="C45">
        <f>Classical!T46</f>
        <v>0</v>
      </c>
      <c r="I45" s="48"/>
      <c r="J45" s="48"/>
      <c r="K45" s="1">
        <f t="shared" si="1"/>
        <v>0</v>
      </c>
      <c r="L45" s="1">
        <f t="shared" si="1"/>
        <v>0</v>
      </c>
    </row>
    <row r="46" spans="1:12" x14ac:dyDescent="0.25">
      <c r="A46" t="str">
        <f>Classical!A32</f>
        <v>F-304</v>
      </c>
      <c r="B46">
        <f>Classical!W47</f>
        <v>0</v>
      </c>
      <c r="C46">
        <f>Classical!T47</f>
        <v>0</v>
      </c>
      <c r="E46">
        <v>2</v>
      </c>
      <c r="F46">
        <v>24</v>
      </c>
      <c r="G46">
        <v>1</v>
      </c>
      <c r="H46">
        <v>25</v>
      </c>
      <c r="I46">
        <v>2</v>
      </c>
      <c r="J46">
        <v>25</v>
      </c>
      <c r="K46" s="1">
        <f t="shared" si="1"/>
        <v>5</v>
      </c>
      <c r="L46" s="1">
        <f t="shared" si="1"/>
        <v>74</v>
      </c>
    </row>
    <row r="47" spans="1:12" x14ac:dyDescent="0.25">
      <c r="A47" t="str">
        <f>Classical!A149</f>
        <v>FF-301</v>
      </c>
      <c r="B47">
        <f>Classical!W48</f>
        <v>0</v>
      </c>
      <c r="C47">
        <f>Classical!T48</f>
        <v>0</v>
      </c>
      <c r="I47" s="48"/>
      <c r="J47" s="48"/>
      <c r="K47" s="1">
        <f t="shared" si="1"/>
        <v>0</v>
      </c>
      <c r="L47" s="1">
        <f t="shared" si="1"/>
        <v>0</v>
      </c>
    </row>
    <row r="48" spans="1:12" x14ac:dyDescent="0.25">
      <c r="A48" t="str">
        <f>Classical!A150</f>
        <v>FF-302</v>
      </c>
      <c r="B48">
        <f>Classical!W49</f>
        <v>9</v>
      </c>
      <c r="C48">
        <f>Classical!T49</f>
        <v>65</v>
      </c>
      <c r="K48" s="1">
        <f t="shared" si="1"/>
        <v>0</v>
      </c>
      <c r="L48" s="1">
        <f t="shared" si="1"/>
        <v>0</v>
      </c>
    </row>
    <row r="49" spans="1:12" x14ac:dyDescent="0.25">
      <c r="A49" t="str">
        <f>Classical!A151</f>
        <v>FF-303</v>
      </c>
      <c r="B49">
        <f>Classical!W50</f>
        <v>11</v>
      </c>
      <c r="C49">
        <f>Classical!T50</f>
        <v>70</v>
      </c>
      <c r="I49" s="48"/>
      <c r="J49" s="48"/>
      <c r="K49" s="1">
        <f t="shared" si="1"/>
        <v>0</v>
      </c>
      <c r="L49" s="1">
        <f t="shared" si="1"/>
        <v>0</v>
      </c>
    </row>
    <row r="50" spans="1:12" x14ac:dyDescent="0.25">
      <c r="A50" t="str">
        <f>Classical!A152</f>
        <v>FF-304</v>
      </c>
      <c r="B50">
        <f>Classical!W51</f>
        <v>3</v>
      </c>
      <c r="C50">
        <f>Classical!T51</f>
        <v>74</v>
      </c>
      <c r="K50" s="1">
        <f t="shared" si="1"/>
        <v>0</v>
      </c>
      <c r="L50" s="1">
        <f t="shared" si="1"/>
        <v>0</v>
      </c>
    </row>
    <row r="51" spans="1:12" x14ac:dyDescent="0.25">
      <c r="A51" t="str">
        <f>Classical!A34</f>
        <v>G-301</v>
      </c>
      <c r="B51">
        <f>Classical!W52</f>
        <v>12</v>
      </c>
      <c r="C51">
        <f>Classical!T52</f>
        <v>56</v>
      </c>
      <c r="I51" s="48"/>
      <c r="J51" s="48"/>
      <c r="K51" s="1">
        <f t="shared" si="1"/>
        <v>0</v>
      </c>
      <c r="L51" s="1">
        <f t="shared" si="1"/>
        <v>0</v>
      </c>
    </row>
    <row r="52" spans="1:12" x14ac:dyDescent="0.25">
      <c r="A52" t="str">
        <f>Classical!A35</f>
        <v>G-302</v>
      </c>
      <c r="B52">
        <f>Classical!W53</f>
        <v>0</v>
      </c>
      <c r="C52">
        <f>Classical!T53</f>
        <v>0</v>
      </c>
      <c r="K52" s="1">
        <f t="shared" si="1"/>
        <v>0</v>
      </c>
      <c r="L52" s="1">
        <f t="shared" si="1"/>
        <v>0</v>
      </c>
    </row>
    <row r="53" spans="1:12" x14ac:dyDescent="0.25">
      <c r="A53" t="str">
        <f>Classical!A36</f>
        <v>G-303</v>
      </c>
      <c r="B53">
        <f>Classical!W54</f>
        <v>11</v>
      </c>
      <c r="C53">
        <f>Classical!T54</f>
        <v>65</v>
      </c>
      <c r="I53" s="48"/>
      <c r="J53" s="48"/>
      <c r="K53" s="1">
        <f t="shared" si="1"/>
        <v>0</v>
      </c>
      <c r="L53" s="1">
        <f t="shared" si="1"/>
        <v>0</v>
      </c>
    </row>
    <row r="54" spans="1:12" x14ac:dyDescent="0.25">
      <c r="A54" t="str">
        <f>Classical!A37</f>
        <v>G-304</v>
      </c>
      <c r="B54">
        <f>Classical!W55</f>
        <v>6</v>
      </c>
      <c r="C54">
        <f>Classical!T55</f>
        <v>69</v>
      </c>
      <c r="K54" s="1">
        <f t="shared" si="1"/>
        <v>0</v>
      </c>
      <c r="L54" s="1">
        <f t="shared" si="1"/>
        <v>0</v>
      </c>
    </row>
    <row r="55" spans="1:12" x14ac:dyDescent="0.25">
      <c r="A55" t="str">
        <f>Classical!A39</f>
        <v>H-301</v>
      </c>
      <c r="B55">
        <f>Classical!W56</f>
        <v>9</v>
      </c>
      <c r="C55">
        <f>Classical!T56</f>
        <v>67</v>
      </c>
      <c r="I55" s="48"/>
      <c r="J55" s="48"/>
      <c r="K55" s="1">
        <f t="shared" si="1"/>
        <v>0</v>
      </c>
      <c r="L55" s="1">
        <f t="shared" si="1"/>
        <v>0</v>
      </c>
    </row>
    <row r="56" spans="1:12" x14ac:dyDescent="0.25">
      <c r="A56" t="str">
        <f>Classical!A40</f>
        <v>H-302</v>
      </c>
      <c r="B56">
        <f>Classical!W57</f>
        <v>11</v>
      </c>
      <c r="C56">
        <f>Classical!T57</f>
        <v>64</v>
      </c>
      <c r="K56" s="1">
        <f t="shared" si="1"/>
        <v>0</v>
      </c>
      <c r="L56" s="1">
        <f t="shared" si="1"/>
        <v>0</v>
      </c>
    </row>
    <row r="57" spans="1:12" x14ac:dyDescent="0.25">
      <c r="A57" t="str">
        <f>Classical!A41</f>
        <v>H-303</v>
      </c>
      <c r="B57">
        <f>Classical!W58</f>
        <v>0</v>
      </c>
      <c r="C57">
        <f>Classical!T58</f>
        <v>0</v>
      </c>
      <c r="I57" s="48"/>
      <c r="J57" s="48"/>
      <c r="K57" s="1">
        <f t="shared" si="1"/>
        <v>0</v>
      </c>
      <c r="L57" s="1">
        <f t="shared" si="1"/>
        <v>0</v>
      </c>
    </row>
    <row r="58" spans="1:12" x14ac:dyDescent="0.25">
      <c r="A58" t="str">
        <f>Classical!A42</f>
        <v>H-304</v>
      </c>
      <c r="B58">
        <f>Classical!W59</f>
        <v>11</v>
      </c>
      <c r="C58">
        <f>Classical!T59</f>
        <v>66</v>
      </c>
      <c r="K58" s="1">
        <f t="shared" si="1"/>
        <v>0</v>
      </c>
      <c r="L58" s="1">
        <f t="shared" si="1"/>
        <v>0</v>
      </c>
    </row>
    <row r="59" spans="1:12" x14ac:dyDescent="0.25">
      <c r="A59" t="str">
        <f>Classical!A44</f>
        <v>J-301</v>
      </c>
      <c r="B59">
        <f>Classical!W60</f>
        <v>0</v>
      </c>
      <c r="C59">
        <f>Classical!T60</f>
        <v>0</v>
      </c>
      <c r="I59" s="48"/>
      <c r="J59" s="48"/>
      <c r="K59" s="1">
        <f t="shared" si="1"/>
        <v>0</v>
      </c>
      <c r="L59" s="1">
        <f t="shared" si="1"/>
        <v>0</v>
      </c>
    </row>
    <row r="60" spans="1:12" x14ac:dyDescent="0.25">
      <c r="A60" t="str">
        <f>Classical!A45</f>
        <v>J-302</v>
      </c>
      <c r="B60">
        <f>Classical!W61</f>
        <v>0</v>
      </c>
      <c r="C60">
        <f>Classical!T61</f>
        <v>0</v>
      </c>
      <c r="K60" s="1">
        <f t="shared" si="1"/>
        <v>0</v>
      </c>
      <c r="L60" s="1">
        <f t="shared" si="1"/>
        <v>0</v>
      </c>
    </row>
    <row r="61" spans="1:12" x14ac:dyDescent="0.25">
      <c r="A61" t="str">
        <f>Classical!A46</f>
        <v>J-303</v>
      </c>
      <c r="B61">
        <f>Classical!W62</f>
        <v>0</v>
      </c>
      <c r="C61">
        <f>Classical!T62</f>
        <v>0</v>
      </c>
      <c r="I61" s="48"/>
      <c r="J61" s="48"/>
      <c r="K61" s="1">
        <f t="shared" si="1"/>
        <v>0</v>
      </c>
      <c r="L61" s="1">
        <f t="shared" si="1"/>
        <v>0</v>
      </c>
    </row>
    <row r="62" spans="1:12" x14ac:dyDescent="0.25">
      <c r="A62" t="str">
        <f>Classical!A47</f>
        <v>J-304</v>
      </c>
      <c r="B62">
        <f>Classical!W63</f>
        <v>0</v>
      </c>
      <c r="C62">
        <f>Classical!T63</f>
        <v>0</v>
      </c>
      <c r="K62" s="1">
        <f t="shared" si="1"/>
        <v>0</v>
      </c>
      <c r="L62" s="1">
        <f t="shared" si="1"/>
        <v>0</v>
      </c>
    </row>
    <row r="63" spans="1:12" x14ac:dyDescent="0.25">
      <c r="A63" t="str">
        <f>Classical!A49</f>
        <v>K-301</v>
      </c>
      <c r="B63">
        <f>Classical!W64</f>
        <v>6</v>
      </c>
      <c r="C63">
        <f>Classical!T64</f>
        <v>73</v>
      </c>
      <c r="I63" s="48"/>
      <c r="J63" s="48"/>
      <c r="K63" s="1">
        <f t="shared" si="1"/>
        <v>0</v>
      </c>
      <c r="L63" s="1">
        <f t="shared" si="1"/>
        <v>0</v>
      </c>
    </row>
    <row r="64" spans="1:12" x14ac:dyDescent="0.25">
      <c r="A64" t="str">
        <f>Classical!A50</f>
        <v>K-302</v>
      </c>
      <c r="B64">
        <f>Classical!W65</f>
        <v>5</v>
      </c>
      <c r="C64">
        <f>Classical!T65</f>
        <v>70</v>
      </c>
      <c r="K64" s="1">
        <f t="shared" si="1"/>
        <v>0</v>
      </c>
      <c r="L64" s="1">
        <f t="shared" si="1"/>
        <v>0</v>
      </c>
    </row>
    <row r="65" spans="1:12" x14ac:dyDescent="0.25">
      <c r="A65" t="str">
        <f>Classical!A51</f>
        <v>K-303</v>
      </c>
      <c r="B65">
        <f>Classical!W66</f>
        <v>10</v>
      </c>
      <c r="C65">
        <f>Classical!T66</f>
        <v>65</v>
      </c>
      <c r="E65">
        <v>6</v>
      </c>
      <c r="F65">
        <v>20</v>
      </c>
      <c r="G65">
        <v>6</v>
      </c>
      <c r="H65">
        <v>16</v>
      </c>
      <c r="I65" s="48">
        <v>6</v>
      </c>
      <c r="J65" s="48">
        <v>16</v>
      </c>
      <c r="K65" s="1">
        <f t="shared" si="1"/>
        <v>18</v>
      </c>
      <c r="L65" s="1">
        <f t="shared" si="1"/>
        <v>52</v>
      </c>
    </row>
    <row r="66" spans="1:12" x14ac:dyDescent="0.25">
      <c r="A66" t="str">
        <f>Classical!A52</f>
        <v>K-304</v>
      </c>
      <c r="B66">
        <f>Classical!W67</f>
        <v>0</v>
      </c>
      <c r="C66">
        <f>Classical!T67</f>
        <v>0</v>
      </c>
      <c r="K66" s="1">
        <f t="shared" si="1"/>
        <v>0</v>
      </c>
      <c r="L66" s="1">
        <f t="shared" si="1"/>
        <v>0</v>
      </c>
    </row>
    <row r="67" spans="1:12" x14ac:dyDescent="0.25">
      <c r="A67" t="str">
        <f>Classical!A54</f>
        <v>L-301</v>
      </c>
      <c r="B67">
        <f>Classical!W68</f>
        <v>0</v>
      </c>
      <c r="C67">
        <f>Classical!T68</f>
        <v>0</v>
      </c>
      <c r="I67" s="48"/>
      <c r="J67" s="48"/>
      <c r="K67" s="1">
        <f t="shared" ref="K67:L98" si="2">SUM(E67,G67,I67)</f>
        <v>0</v>
      </c>
      <c r="L67" s="1">
        <f t="shared" si="2"/>
        <v>0</v>
      </c>
    </row>
    <row r="68" spans="1:12" x14ac:dyDescent="0.25">
      <c r="A68" t="str">
        <f>Classical!A55</f>
        <v>L-302</v>
      </c>
      <c r="B68">
        <f>Classical!W69</f>
        <v>8</v>
      </c>
      <c r="C68">
        <f>Classical!T69</f>
        <v>70</v>
      </c>
      <c r="E68">
        <v>4</v>
      </c>
      <c r="F68">
        <v>22</v>
      </c>
      <c r="G68">
        <v>6</v>
      </c>
      <c r="H68">
        <v>20</v>
      </c>
      <c r="I68">
        <v>3</v>
      </c>
      <c r="J68">
        <v>23</v>
      </c>
      <c r="K68" s="1">
        <f t="shared" si="2"/>
        <v>13</v>
      </c>
      <c r="L68" s="1">
        <f t="shared" si="2"/>
        <v>65</v>
      </c>
    </row>
    <row r="69" spans="1:12" x14ac:dyDescent="0.25">
      <c r="A69" t="str">
        <f>Classical!A56</f>
        <v>L-303</v>
      </c>
      <c r="B69">
        <f>Classical!W70</f>
        <v>10</v>
      </c>
      <c r="C69">
        <f>Classical!T70</f>
        <v>69</v>
      </c>
      <c r="I69" s="48"/>
      <c r="J69" s="48"/>
      <c r="K69" s="1">
        <f t="shared" si="2"/>
        <v>0</v>
      </c>
      <c r="L69" s="1">
        <f t="shared" si="2"/>
        <v>0</v>
      </c>
    </row>
    <row r="70" spans="1:12" x14ac:dyDescent="0.25">
      <c r="A70" t="str">
        <f>Classical!A57</f>
        <v>L-304</v>
      </c>
      <c r="B70">
        <f>Classical!W71</f>
        <v>12</v>
      </c>
      <c r="C70">
        <f>Classical!T71</f>
        <v>62</v>
      </c>
      <c r="K70" s="1">
        <f t="shared" si="2"/>
        <v>0</v>
      </c>
      <c r="L70" s="1">
        <f t="shared" si="2"/>
        <v>0</v>
      </c>
    </row>
    <row r="71" spans="1:12" x14ac:dyDescent="0.25">
      <c r="A71" t="str">
        <f>Classical!A59</f>
        <v>M-301</v>
      </c>
      <c r="B71">
        <f>Classical!W72</f>
        <v>10</v>
      </c>
      <c r="C71">
        <f>Classical!T72</f>
        <v>65</v>
      </c>
      <c r="I71" s="48"/>
      <c r="J71" s="48"/>
      <c r="K71" s="1">
        <f t="shared" si="2"/>
        <v>0</v>
      </c>
      <c r="L71" s="1">
        <f t="shared" si="2"/>
        <v>0</v>
      </c>
    </row>
    <row r="72" spans="1:12" x14ac:dyDescent="0.25">
      <c r="A72" t="str">
        <f>Classical!A60</f>
        <v>M-302</v>
      </c>
      <c r="B72">
        <f>Classical!W73</f>
        <v>0</v>
      </c>
      <c r="C72">
        <f>Classical!T73</f>
        <v>0</v>
      </c>
      <c r="K72" s="1">
        <f t="shared" si="2"/>
        <v>0</v>
      </c>
      <c r="L72" s="1">
        <f t="shared" si="2"/>
        <v>0</v>
      </c>
    </row>
    <row r="73" spans="1:12" x14ac:dyDescent="0.25">
      <c r="A73" t="str">
        <f>Classical!A61</f>
        <v>M-303</v>
      </c>
      <c r="B73">
        <f>Classical!W74</f>
        <v>0</v>
      </c>
      <c r="C73">
        <f>Classical!T74</f>
        <v>0</v>
      </c>
      <c r="I73" s="48"/>
      <c r="J73" s="48"/>
      <c r="K73" s="1">
        <f t="shared" si="2"/>
        <v>0</v>
      </c>
      <c r="L73" s="1">
        <f t="shared" si="2"/>
        <v>0</v>
      </c>
    </row>
    <row r="74" spans="1:12" x14ac:dyDescent="0.25">
      <c r="A74" t="str">
        <f>Classical!A62</f>
        <v>M-304</v>
      </c>
      <c r="B74">
        <f>Classical!W75</f>
        <v>0</v>
      </c>
      <c r="C74">
        <f>Classical!T75</f>
        <v>0</v>
      </c>
      <c r="K74" s="1">
        <f t="shared" si="2"/>
        <v>0</v>
      </c>
      <c r="L74" s="1">
        <f t="shared" si="2"/>
        <v>0</v>
      </c>
    </row>
    <row r="75" spans="1:12" x14ac:dyDescent="0.25">
      <c r="A75" t="str">
        <f>Classical!A64</f>
        <v>N-301</v>
      </c>
      <c r="B75">
        <f>Classical!W76</f>
        <v>0</v>
      </c>
      <c r="C75">
        <f>Classical!T76</f>
        <v>0</v>
      </c>
      <c r="E75">
        <v>6</v>
      </c>
      <c r="F75">
        <v>20</v>
      </c>
      <c r="G75">
        <v>2</v>
      </c>
      <c r="H75">
        <v>21</v>
      </c>
      <c r="I75" s="48">
        <v>6</v>
      </c>
      <c r="J75" s="48">
        <v>17</v>
      </c>
      <c r="K75" s="1">
        <f t="shared" si="2"/>
        <v>14</v>
      </c>
      <c r="L75" s="1">
        <f t="shared" si="2"/>
        <v>58</v>
      </c>
    </row>
    <row r="76" spans="1:12" x14ac:dyDescent="0.25">
      <c r="A76" t="str">
        <f>Classical!A65</f>
        <v>N-302</v>
      </c>
      <c r="B76">
        <f>Classical!W77</f>
        <v>0</v>
      </c>
      <c r="C76">
        <f>Classical!T77</f>
        <v>0</v>
      </c>
      <c r="E76">
        <v>5</v>
      </c>
      <c r="F76">
        <v>21</v>
      </c>
      <c r="G76">
        <v>4</v>
      </c>
      <c r="H76">
        <v>20</v>
      </c>
      <c r="I76">
        <v>5</v>
      </c>
      <c r="J76">
        <v>20</v>
      </c>
      <c r="K76" s="1">
        <f t="shared" si="2"/>
        <v>14</v>
      </c>
      <c r="L76" s="1">
        <f t="shared" si="2"/>
        <v>61</v>
      </c>
    </row>
    <row r="77" spans="1:12" x14ac:dyDescent="0.25">
      <c r="A77" t="str">
        <f>Classical!A66</f>
        <v>N-303</v>
      </c>
      <c r="B77">
        <f>Classical!W78</f>
        <v>0</v>
      </c>
      <c r="C77">
        <f>Classical!T78</f>
        <v>0</v>
      </c>
      <c r="I77" s="48"/>
      <c r="J77" s="48"/>
      <c r="K77" s="1">
        <f t="shared" si="2"/>
        <v>0</v>
      </c>
      <c r="L77" s="1">
        <f t="shared" si="2"/>
        <v>0</v>
      </c>
    </row>
    <row r="78" spans="1:12" x14ac:dyDescent="0.25">
      <c r="A78" t="str">
        <f>Classical!A67</f>
        <v>N-304</v>
      </c>
      <c r="B78">
        <f>Classical!W79</f>
        <v>0</v>
      </c>
      <c r="C78">
        <f>Classical!T79</f>
        <v>0</v>
      </c>
      <c r="K78" s="1">
        <f t="shared" si="2"/>
        <v>0</v>
      </c>
      <c r="L78" s="1">
        <f t="shared" si="2"/>
        <v>0</v>
      </c>
    </row>
    <row r="79" spans="1:12" x14ac:dyDescent="0.25">
      <c r="A79" t="str">
        <f>Classical!A69</f>
        <v>P-301</v>
      </c>
      <c r="B79">
        <f>Classical!W80</f>
        <v>0</v>
      </c>
      <c r="C79">
        <f>Classical!T80</f>
        <v>0</v>
      </c>
      <c r="I79" s="48"/>
      <c r="J79" s="48"/>
      <c r="K79" s="1">
        <f t="shared" si="2"/>
        <v>0</v>
      </c>
      <c r="L79" s="1">
        <f t="shared" si="2"/>
        <v>0</v>
      </c>
    </row>
    <row r="80" spans="1:12" x14ac:dyDescent="0.25">
      <c r="A80" t="str">
        <f>Classical!A70</f>
        <v>P-302</v>
      </c>
      <c r="B80">
        <f>Classical!W81</f>
        <v>0</v>
      </c>
      <c r="C80">
        <f>Classical!T81</f>
        <v>0</v>
      </c>
      <c r="K80" s="1">
        <f t="shared" si="2"/>
        <v>0</v>
      </c>
      <c r="L80" s="1">
        <f t="shared" si="2"/>
        <v>0</v>
      </c>
    </row>
    <row r="81" spans="1:12" x14ac:dyDescent="0.25">
      <c r="A81" t="str">
        <f>Classical!A71</f>
        <v>P-303</v>
      </c>
      <c r="B81">
        <f>Classical!W82</f>
        <v>0</v>
      </c>
      <c r="C81">
        <f>Classical!T82</f>
        <v>0</v>
      </c>
      <c r="I81" s="48"/>
      <c r="J81" s="48"/>
      <c r="K81" s="1">
        <f t="shared" si="2"/>
        <v>0</v>
      </c>
      <c r="L81" s="1">
        <f t="shared" si="2"/>
        <v>0</v>
      </c>
    </row>
    <row r="82" spans="1:12" x14ac:dyDescent="0.25">
      <c r="A82" t="str">
        <f>Classical!A72</f>
        <v>P-304</v>
      </c>
      <c r="B82">
        <f>Classical!W83</f>
        <v>0</v>
      </c>
      <c r="C82">
        <f>Classical!T83</f>
        <v>0</v>
      </c>
      <c r="K82" s="1">
        <f t="shared" si="2"/>
        <v>0</v>
      </c>
      <c r="L82" s="1">
        <f t="shared" si="2"/>
        <v>0</v>
      </c>
    </row>
    <row r="83" spans="1:12" x14ac:dyDescent="0.25">
      <c r="A83" t="str">
        <f>Classical!A74</f>
        <v>Q-301</v>
      </c>
      <c r="B83">
        <f>Classical!W84</f>
        <v>10</v>
      </c>
      <c r="C83">
        <f>Classical!T84</f>
        <v>69</v>
      </c>
      <c r="I83" s="48"/>
      <c r="J83" s="48"/>
      <c r="K83" s="1">
        <f t="shared" si="2"/>
        <v>0</v>
      </c>
      <c r="L83" s="1">
        <f t="shared" si="2"/>
        <v>0</v>
      </c>
    </row>
    <row r="84" spans="1:12" x14ac:dyDescent="0.25">
      <c r="A84" t="str">
        <f>Classical!A75</f>
        <v>Q-302</v>
      </c>
      <c r="B84">
        <f>Classical!W85</f>
        <v>0</v>
      </c>
      <c r="C84">
        <f>Classical!T85</f>
        <v>0</v>
      </c>
      <c r="K84" s="1">
        <f t="shared" si="2"/>
        <v>0</v>
      </c>
      <c r="L84" s="1">
        <f t="shared" si="2"/>
        <v>0</v>
      </c>
    </row>
    <row r="85" spans="1:12" x14ac:dyDescent="0.25">
      <c r="A85" t="str">
        <f>Classical!A76</f>
        <v>Q-303</v>
      </c>
      <c r="B85">
        <f>Classical!W86</f>
        <v>0</v>
      </c>
      <c r="C85">
        <f>Classical!T86</f>
        <v>0</v>
      </c>
      <c r="I85" s="48"/>
      <c r="J85" s="48"/>
      <c r="K85" s="1">
        <f t="shared" si="2"/>
        <v>0</v>
      </c>
      <c r="L85" s="1">
        <f t="shared" si="2"/>
        <v>0</v>
      </c>
    </row>
    <row r="86" spans="1:12" x14ac:dyDescent="0.25">
      <c r="A86" t="str">
        <f>Classical!A77</f>
        <v>Q-304</v>
      </c>
      <c r="B86">
        <f>Classical!W87</f>
        <v>0</v>
      </c>
      <c r="C86">
        <f>Classical!T87</f>
        <v>0</v>
      </c>
      <c r="K86" s="1">
        <f t="shared" si="2"/>
        <v>0</v>
      </c>
      <c r="L86" s="1">
        <f t="shared" si="2"/>
        <v>0</v>
      </c>
    </row>
    <row r="87" spans="1:12" x14ac:dyDescent="0.25">
      <c r="A87" t="str">
        <f>Classical!A79</f>
        <v>R-301</v>
      </c>
      <c r="B87">
        <f>Classical!W88</f>
        <v>0</v>
      </c>
      <c r="C87">
        <f>Classical!T88</f>
        <v>0</v>
      </c>
      <c r="I87" s="48"/>
      <c r="J87" s="48"/>
      <c r="K87" s="1">
        <f t="shared" si="2"/>
        <v>0</v>
      </c>
      <c r="L87" s="1">
        <f t="shared" si="2"/>
        <v>0</v>
      </c>
    </row>
    <row r="88" spans="1:12" x14ac:dyDescent="0.25">
      <c r="A88" t="str">
        <f>Classical!A80</f>
        <v>R-302</v>
      </c>
      <c r="B88">
        <f>Classical!W89</f>
        <v>12</v>
      </c>
      <c r="C88">
        <f>Classical!T89</f>
        <v>57</v>
      </c>
      <c r="K88" s="1">
        <f t="shared" si="2"/>
        <v>0</v>
      </c>
      <c r="L88" s="1">
        <f t="shared" si="2"/>
        <v>0</v>
      </c>
    </row>
    <row r="89" spans="1:12" x14ac:dyDescent="0.25">
      <c r="A89" t="str">
        <f>Classical!A81</f>
        <v>R-303</v>
      </c>
      <c r="B89">
        <f>Classical!W90</f>
        <v>0</v>
      </c>
      <c r="C89">
        <f>Classical!T90</f>
        <v>0</v>
      </c>
      <c r="I89" s="48"/>
      <c r="J89" s="48"/>
      <c r="K89" s="1">
        <f t="shared" si="2"/>
        <v>0</v>
      </c>
      <c r="L89" s="1">
        <f t="shared" si="2"/>
        <v>0</v>
      </c>
    </row>
    <row r="90" spans="1:12" x14ac:dyDescent="0.25">
      <c r="A90" t="str">
        <f>Classical!A82</f>
        <v>R-304</v>
      </c>
      <c r="B90">
        <f>Classical!W91</f>
        <v>0</v>
      </c>
      <c r="C90">
        <f>Classical!T91</f>
        <v>0</v>
      </c>
      <c r="K90" s="1">
        <f t="shared" si="2"/>
        <v>0</v>
      </c>
      <c r="L90" s="1">
        <f t="shared" si="2"/>
        <v>0</v>
      </c>
    </row>
    <row r="91" spans="1:12" x14ac:dyDescent="0.25">
      <c r="A91" t="str">
        <f>Classical!A84</f>
        <v>S-301</v>
      </c>
      <c r="B91">
        <f>Classical!W92</f>
        <v>0</v>
      </c>
      <c r="C91">
        <f>Classical!T92</f>
        <v>0</v>
      </c>
      <c r="I91" s="48"/>
      <c r="J91" s="48"/>
      <c r="K91" s="1">
        <f t="shared" si="2"/>
        <v>0</v>
      </c>
      <c r="L91" s="1">
        <f t="shared" si="2"/>
        <v>0</v>
      </c>
    </row>
    <row r="92" spans="1:12" x14ac:dyDescent="0.25">
      <c r="A92" t="str">
        <f>Classical!A85</f>
        <v>S-302</v>
      </c>
      <c r="B92">
        <f>Classical!W93</f>
        <v>0</v>
      </c>
      <c r="C92">
        <f>Classical!T93</f>
        <v>0</v>
      </c>
      <c r="K92" s="1">
        <f t="shared" si="2"/>
        <v>0</v>
      </c>
      <c r="L92" s="1">
        <f t="shared" si="2"/>
        <v>0</v>
      </c>
    </row>
    <row r="93" spans="1:12" x14ac:dyDescent="0.25">
      <c r="A93" t="str">
        <f>Classical!A86</f>
        <v>S-303</v>
      </c>
      <c r="B93">
        <f>Classical!W94</f>
        <v>12</v>
      </c>
      <c r="C93">
        <f>Classical!T94</f>
        <v>63</v>
      </c>
      <c r="I93" s="48"/>
      <c r="J93" s="48"/>
      <c r="K93" s="1">
        <f t="shared" si="2"/>
        <v>0</v>
      </c>
      <c r="L93" s="1">
        <f t="shared" si="2"/>
        <v>0</v>
      </c>
    </row>
    <row r="94" spans="1:12" x14ac:dyDescent="0.25">
      <c r="A94" t="str">
        <f>Classical!A87</f>
        <v>S-304</v>
      </c>
      <c r="B94">
        <f>Classical!W95</f>
        <v>0</v>
      </c>
      <c r="C94">
        <f>Classical!T95</f>
        <v>0</v>
      </c>
      <c r="K94" s="1">
        <f t="shared" si="2"/>
        <v>0</v>
      </c>
      <c r="L94" s="1">
        <f t="shared" si="2"/>
        <v>0</v>
      </c>
    </row>
    <row r="95" spans="1:12" x14ac:dyDescent="0.25">
      <c r="A95" t="str">
        <f>Classical!A89</f>
        <v>T-301</v>
      </c>
      <c r="B95">
        <f>Classical!W96</f>
        <v>0</v>
      </c>
      <c r="C95">
        <f>Classical!T96</f>
        <v>0</v>
      </c>
      <c r="I95" s="48"/>
      <c r="J95" s="48"/>
      <c r="K95" s="1">
        <f t="shared" si="2"/>
        <v>0</v>
      </c>
      <c r="L95" s="1">
        <f t="shared" si="2"/>
        <v>0</v>
      </c>
    </row>
    <row r="96" spans="1:12" x14ac:dyDescent="0.25">
      <c r="A96" t="str">
        <f>Classical!A90</f>
        <v>T-302</v>
      </c>
      <c r="B96">
        <f>Classical!W97</f>
        <v>0</v>
      </c>
      <c r="C96">
        <f>Classical!T97</f>
        <v>0</v>
      </c>
      <c r="K96" s="1">
        <f t="shared" si="2"/>
        <v>0</v>
      </c>
      <c r="L96" s="1">
        <f t="shared" si="2"/>
        <v>0</v>
      </c>
    </row>
    <row r="97" spans="1:12" x14ac:dyDescent="0.25">
      <c r="A97" t="str">
        <f>Classical!A91</f>
        <v>T-303</v>
      </c>
      <c r="B97">
        <f>Classical!W98</f>
        <v>0</v>
      </c>
      <c r="C97">
        <f>Classical!T98</f>
        <v>0</v>
      </c>
      <c r="I97" s="48"/>
      <c r="J97" s="48"/>
      <c r="K97" s="1">
        <f t="shared" si="2"/>
        <v>0</v>
      </c>
      <c r="L97" s="1">
        <f t="shared" si="2"/>
        <v>0</v>
      </c>
    </row>
    <row r="98" spans="1:12" x14ac:dyDescent="0.25">
      <c r="A98" t="str">
        <f>Classical!A92</f>
        <v>T-304</v>
      </c>
      <c r="B98">
        <f>Classical!W99</f>
        <v>12</v>
      </c>
      <c r="C98">
        <f>Classical!T99</f>
        <v>62</v>
      </c>
      <c r="K98" s="1">
        <f t="shared" si="2"/>
        <v>0</v>
      </c>
      <c r="L98" s="1">
        <f t="shared" si="2"/>
        <v>0</v>
      </c>
    </row>
    <row r="99" spans="1:12" x14ac:dyDescent="0.25">
      <c r="A99" t="str">
        <f>Classical!A94</f>
        <v>U-301</v>
      </c>
      <c r="B99">
        <f>Classical!W100</f>
        <v>12</v>
      </c>
      <c r="C99">
        <f>Classical!T100</f>
        <v>57</v>
      </c>
      <c r="I99" s="48"/>
      <c r="J99" s="48"/>
      <c r="K99" s="1">
        <f t="shared" ref="K99:L122" si="3">SUM(E99,G99,I99)</f>
        <v>0</v>
      </c>
      <c r="L99" s="1">
        <f t="shared" si="3"/>
        <v>0</v>
      </c>
    </row>
    <row r="100" spans="1:12" x14ac:dyDescent="0.25">
      <c r="A100" t="str">
        <f>Classical!A95</f>
        <v>U-302</v>
      </c>
      <c r="B100">
        <f>Classical!W101</f>
        <v>0</v>
      </c>
      <c r="C100">
        <f>Classical!T101</f>
        <v>0</v>
      </c>
      <c r="K100" s="1">
        <f t="shared" si="3"/>
        <v>0</v>
      </c>
      <c r="L100" s="1">
        <f t="shared" si="3"/>
        <v>0</v>
      </c>
    </row>
    <row r="101" spans="1:12" x14ac:dyDescent="0.25">
      <c r="A101" t="str">
        <f>Classical!A96</f>
        <v>U-303</v>
      </c>
      <c r="B101">
        <f>Classical!W102</f>
        <v>0</v>
      </c>
      <c r="C101">
        <f>Classical!T102</f>
        <v>0</v>
      </c>
      <c r="I101" s="48"/>
      <c r="J101" s="48"/>
      <c r="K101" s="1">
        <f t="shared" si="3"/>
        <v>0</v>
      </c>
      <c r="L101" s="1">
        <f t="shared" si="3"/>
        <v>0</v>
      </c>
    </row>
    <row r="102" spans="1:12" x14ac:dyDescent="0.25">
      <c r="A102" t="str">
        <f>Classical!A97</f>
        <v>U-304</v>
      </c>
      <c r="B102">
        <f>Classical!W103</f>
        <v>0</v>
      </c>
      <c r="C102">
        <f>Classical!T103</f>
        <v>0</v>
      </c>
      <c r="K102" s="1">
        <f t="shared" si="3"/>
        <v>0</v>
      </c>
      <c r="L102" s="1">
        <f t="shared" si="3"/>
        <v>0</v>
      </c>
    </row>
    <row r="103" spans="1:12" x14ac:dyDescent="0.25">
      <c r="A103" t="str">
        <f>Classical!A99</f>
        <v>V-301</v>
      </c>
      <c r="B103">
        <f>Classical!W104</f>
        <v>0</v>
      </c>
      <c r="C103">
        <f>Classical!T104</f>
        <v>0</v>
      </c>
      <c r="I103" s="48"/>
      <c r="J103" s="48"/>
      <c r="K103" s="1">
        <f t="shared" si="3"/>
        <v>0</v>
      </c>
      <c r="L103" s="1">
        <f t="shared" si="3"/>
        <v>0</v>
      </c>
    </row>
    <row r="104" spans="1:12" x14ac:dyDescent="0.25">
      <c r="A104" t="str">
        <f>Classical!A100</f>
        <v>V-302</v>
      </c>
      <c r="B104">
        <f>Classical!W105</f>
        <v>0</v>
      </c>
      <c r="C104">
        <f>Classical!T105</f>
        <v>0</v>
      </c>
      <c r="K104" s="1">
        <f t="shared" si="3"/>
        <v>0</v>
      </c>
      <c r="L104" s="1">
        <f t="shared" si="3"/>
        <v>0</v>
      </c>
    </row>
    <row r="105" spans="1:12" x14ac:dyDescent="0.25">
      <c r="A105" t="str">
        <f>Classical!A101</f>
        <v>V-303</v>
      </c>
      <c r="B105">
        <f>Classical!W106</f>
        <v>0</v>
      </c>
      <c r="C105">
        <f>Classical!T106</f>
        <v>0</v>
      </c>
      <c r="I105" s="48"/>
      <c r="J105" s="48"/>
      <c r="K105" s="1">
        <f t="shared" si="3"/>
        <v>0</v>
      </c>
      <c r="L105" s="1">
        <f t="shared" si="3"/>
        <v>0</v>
      </c>
    </row>
    <row r="106" spans="1:12" x14ac:dyDescent="0.25">
      <c r="A106" t="str">
        <f>Classical!A102</f>
        <v>V-304</v>
      </c>
      <c r="B106">
        <f>Classical!W107</f>
        <v>0</v>
      </c>
      <c r="C106">
        <f>Classical!T107</f>
        <v>0</v>
      </c>
      <c r="K106" s="1">
        <f t="shared" si="3"/>
        <v>0</v>
      </c>
      <c r="L106" s="1">
        <f t="shared" si="3"/>
        <v>0</v>
      </c>
    </row>
    <row r="107" spans="1:12" x14ac:dyDescent="0.25">
      <c r="A107" t="str">
        <f>Classical!A104</f>
        <v>W-301</v>
      </c>
      <c r="B107">
        <f>Classical!W108</f>
        <v>0</v>
      </c>
      <c r="C107">
        <f>Classical!T108</f>
        <v>0</v>
      </c>
      <c r="I107" s="48"/>
      <c r="J107" s="48"/>
      <c r="K107" s="1">
        <f t="shared" si="3"/>
        <v>0</v>
      </c>
      <c r="L107" s="1">
        <f t="shared" si="3"/>
        <v>0</v>
      </c>
    </row>
    <row r="108" spans="1:12" x14ac:dyDescent="0.25">
      <c r="A108" t="str">
        <f>Classical!A105</f>
        <v>W-302</v>
      </c>
      <c r="B108">
        <f>Classical!W109</f>
        <v>0</v>
      </c>
      <c r="C108">
        <f>Classical!T109</f>
        <v>0</v>
      </c>
      <c r="K108" s="1">
        <f t="shared" si="3"/>
        <v>0</v>
      </c>
      <c r="L108" s="1">
        <f t="shared" si="3"/>
        <v>0</v>
      </c>
    </row>
    <row r="109" spans="1:12" x14ac:dyDescent="0.25">
      <c r="A109" t="str">
        <f>Classical!A106</f>
        <v>W-303</v>
      </c>
      <c r="B109">
        <f>Classical!W110</f>
        <v>0</v>
      </c>
      <c r="C109">
        <f>Classical!T110</f>
        <v>0</v>
      </c>
      <c r="I109" s="48"/>
      <c r="J109" s="48"/>
      <c r="K109" s="1">
        <f t="shared" si="3"/>
        <v>0</v>
      </c>
      <c r="L109" s="1">
        <f t="shared" si="3"/>
        <v>0</v>
      </c>
    </row>
    <row r="110" spans="1:12" x14ac:dyDescent="0.25">
      <c r="A110" t="str">
        <f>Classical!A107</f>
        <v>W-304</v>
      </c>
      <c r="B110">
        <f>Classical!W111</f>
        <v>0</v>
      </c>
      <c r="C110">
        <f>Classical!T111</f>
        <v>0</v>
      </c>
      <c r="K110" s="1">
        <f t="shared" si="3"/>
        <v>0</v>
      </c>
      <c r="L110" s="1">
        <f t="shared" si="3"/>
        <v>0</v>
      </c>
    </row>
    <row r="111" spans="1:12" x14ac:dyDescent="0.25">
      <c r="A111" t="str">
        <f>Classical!A109</f>
        <v>X-302</v>
      </c>
      <c r="B111">
        <f>Classical!W112</f>
        <v>0</v>
      </c>
      <c r="C111">
        <f>Classical!T112</f>
        <v>0</v>
      </c>
      <c r="I111" s="48"/>
      <c r="J111" s="48"/>
      <c r="K111" s="1">
        <f t="shared" si="3"/>
        <v>0</v>
      </c>
      <c r="L111" s="1">
        <f t="shared" si="3"/>
        <v>0</v>
      </c>
    </row>
    <row r="112" spans="1:12" x14ac:dyDescent="0.25">
      <c r="A112" t="str">
        <f>Classical!A110</f>
        <v>X-302</v>
      </c>
      <c r="B112">
        <f>Classical!W113</f>
        <v>0</v>
      </c>
      <c r="C112">
        <f>Classical!T113</f>
        <v>0</v>
      </c>
      <c r="K112" s="1">
        <f t="shared" si="3"/>
        <v>0</v>
      </c>
      <c r="L112" s="1">
        <f t="shared" si="3"/>
        <v>0</v>
      </c>
    </row>
    <row r="113" spans="1:12" x14ac:dyDescent="0.25">
      <c r="A113" t="str">
        <f>Classical!A111</f>
        <v>X-303</v>
      </c>
      <c r="B113">
        <f>Classical!W114</f>
        <v>0</v>
      </c>
      <c r="C113">
        <f>Classical!T114</f>
        <v>0</v>
      </c>
      <c r="I113" s="48"/>
      <c r="J113" s="48"/>
      <c r="K113" s="1">
        <f t="shared" si="3"/>
        <v>0</v>
      </c>
      <c r="L113" s="1">
        <f t="shared" si="3"/>
        <v>0</v>
      </c>
    </row>
    <row r="114" spans="1:12" x14ac:dyDescent="0.25">
      <c r="A114" t="str">
        <f>Classical!A112</f>
        <v>X-304</v>
      </c>
      <c r="B114">
        <f>Classical!W115</f>
        <v>0</v>
      </c>
      <c r="C114">
        <f>Classical!T115</f>
        <v>0</v>
      </c>
      <c r="K114" s="1">
        <f t="shared" si="3"/>
        <v>0</v>
      </c>
      <c r="L114" s="1">
        <f t="shared" si="3"/>
        <v>0</v>
      </c>
    </row>
    <row r="115" spans="1:12" x14ac:dyDescent="0.25">
      <c r="A115" t="str">
        <f>Classical!A114</f>
        <v>Y-301</v>
      </c>
      <c r="B115">
        <f>Classical!W116</f>
        <v>0</v>
      </c>
      <c r="C115">
        <f>Classical!T116</f>
        <v>0</v>
      </c>
      <c r="I115" s="48"/>
      <c r="J115" s="48"/>
      <c r="K115" s="1">
        <f t="shared" si="3"/>
        <v>0</v>
      </c>
      <c r="L115" s="1">
        <f t="shared" si="3"/>
        <v>0</v>
      </c>
    </row>
    <row r="116" spans="1:12" x14ac:dyDescent="0.25">
      <c r="A116" t="str">
        <f>Classical!A115</f>
        <v>Y-302</v>
      </c>
      <c r="B116">
        <f>Classical!W117</f>
        <v>0</v>
      </c>
      <c r="C116">
        <f>Classical!T117</f>
        <v>0</v>
      </c>
      <c r="K116" s="1">
        <f t="shared" si="3"/>
        <v>0</v>
      </c>
      <c r="L116" s="1">
        <f t="shared" si="3"/>
        <v>0</v>
      </c>
    </row>
    <row r="117" spans="1:12" x14ac:dyDescent="0.25">
      <c r="A117" t="str">
        <f>Classical!A116</f>
        <v>Y-303</v>
      </c>
      <c r="B117">
        <f>Classical!W118</f>
        <v>0</v>
      </c>
      <c r="C117">
        <f>Classical!T118</f>
        <v>0</v>
      </c>
      <c r="I117" s="48"/>
      <c r="J117" s="48"/>
      <c r="K117" s="1">
        <f t="shared" si="3"/>
        <v>0</v>
      </c>
      <c r="L117" s="1">
        <f t="shared" si="3"/>
        <v>0</v>
      </c>
    </row>
    <row r="118" spans="1:12" x14ac:dyDescent="0.25">
      <c r="A118" t="str">
        <f>Classical!A117</f>
        <v>Y-304</v>
      </c>
      <c r="B118">
        <f>Classical!W119</f>
        <v>0</v>
      </c>
      <c r="C118">
        <f>Classical!T119</f>
        <v>0</v>
      </c>
      <c r="K118" s="1">
        <f t="shared" si="3"/>
        <v>0</v>
      </c>
      <c r="L118" s="1">
        <f t="shared" si="3"/>
        <v>0</v>
      </c>
    </row>
    <row r="119" spans="1:12" x14ac:dyDescent="0.25">
      <c r="A119" t="str">
        <f>Classical!A119</f>
        <v>Z-301</v>
      </c>
      <c r="B119">
        <f>Classical!W120</f>
        <v>0</v>
      </c>
      <c r="C119">
        <f>Classical!T120</f>
        <v>0</v>
      </c>
      <c r="I119" s="48"/>
      <c r="J119" s="48"/>
      <c r="K119" s="1">
        <f t="shared" si="3"/>
        <v>0</v>
      </c>
      <c r="L119" s="1">
        <f t="shared" si="3"/>
        <v>0</v>
      </c>
    </row>
    <row r="120" spans="1:12" x14ac:dyDescent="0.25">
      <c r="A120" t="str">
        <f>Classical!A120</f>
        <v>Z-302</v>
      </c>
      <c r="B120">
        <f>Classical!W121</f>
        <v>0</v>
      </c>
      <c r="C120">
        <f>Classical!T121</f>
        <v>0</v>
      </c>
      <c r="K120" s="1">
        <f t="shared" si="3"/>
        <v>0</v>
      </c>
      <c r="L120" s="1">
        <f t="shared" si="3"/>
        <v>0</v>
      </c>
    </row>
    <row r="121" spans="1:12" x14ac:dyDescent="0.25">
      <c r="A121" t="str">
        <f>Classical!A121</f>
        <v>Z-303</v>
      </c>
      <c r="B121">
        <f>Classical!W122</f>
        <v>0</v>
      </c>
      <c r="C121">
        <f>Classical!T122</f>
        <v>0</v>
      </c>
      <c r="I121" s="48"/>
      <c r="J121" s="48"/>
      <c r="K121" s="1">
        <f t="shared" si="3"/>
        <v>0</v>
      </c>
      <c r="L121" s="1">
        <f t="shared" si="3"/>
        <v>0</v>
      </c>
    </row>
    <row r="122" spans="1:12" x14ac:dyDescent="0.25">
      <c r="A122" t="str">
        <f>Classical!A122</f>
        <v>Z-304</v>
      </c>
      <c r="B122">
        <f>Classical!W123</f>
        <v>0</v>
      </c>
      <c r="C122">
        <f>Classical!T123</f>
        <v>0</v>
      </c>
      <c r="I122" s="49"/>
      <c r="J122" s="50"/>
      <c r="K122" s="1">
        <f t="shared" si="3"/>
        <v>0</v>
      </c>
      <c r="L122" s="1">
        <f t="shared" si="3"/>
        <v>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C152"/>
  <sheetViews>
    <sheetView workbookViewId="0">
      <pane xSplit="1" ySplit="3" topLeftCell="J92" activePane="bottomRight" state="frozen"/>
      <selection pane="topRight" activeCell="B1" sqref="B1"/>
      <selection pane="bottomLeft" activeCell="A4" sqref="A4"/>
      <selection pane="bottomRight" activeCell="B31" sqref="B31"/>
    </sheetView>
  </sheetViews>
  <sheetFormatPr defaultColWidth="8.7109375" defaultRowHeight="15" x14ac:dyDescent="0.25"/>
  <cols>
    <col min="1" max="1" width="8.7109375" style="11"/>
    <col min="2" max="2" width="24.42578125" style="11" customWidth="1"/>
    <col min="3" max="3" width="8.7109375" style="11" customWidth="1"/>
    <col min="4" max="4" width="21.7109375" style="11" customWidth="1"/>
    <col min="5" max="5" width="8.7109375" style="11" customWidth="1"/>
    <col min="6" max="6" width="18.28515625" style="11" customWidth="1"/>
    <col min="7" max="7" width="8.7109375" style="11" customWidth="1"/>
    <col min="8" max="8" width="42.7109375" style="11" customWidth="1"/>
    <col min="9" max="9" width="8.42578125" style="14" customWidth="1"/>
    <col min="10" max="10" width="4.28515625" style="3" customWidth="1"/>
    <col min="11" max="11" width="8.7109375" style="4" customWidth="1"/>
    <col min="12" max="12" width="8.7109375" style="5" customWidth="1"/>
    <col min="13" max="13" width="4" style="6" customWidth="1"/>
    <col min="14" max="14" width="8.7109375" style="7" customWidth="1"/>
    <col min="15" max="15" width="8.7109375" style="8" customWidth="1"/>
    <col min="16" max="16" width="5.140625" style="9" customWidth="1"/>
    <col min="17" max="17" width="8.7109375" style="10" customWidth="1"/>
    <col min="18" max="18" width="13.42578125" style="11" customWidth="1"/>
    <col min="19" max="19" width="8" style="11" customWidth="1"/>
    <col min="20" max="20" width="5.140625" style="11" customWidth="1"/>
    <col min="21" max="21" width="11.28515625" style="11" bestFit="1" customWidth="1"/>
    <col min="22" max="16384" width="8.7109375" style="11"/>
  </cols>
  <sheetData>
    <row r="1" spans="1:55" x14ac:dyDescent="0.25">
      <c r="A1" s="2" t="s">
        <v>195</v>
      </c>
      <c r="B1" s="2"/>
      <c r="C1" s="2"/>
      <c r="D1" s="2"/>
      <c r="E1" s="2"/>
      <c r="F1" s="2"/>
      <c r="G1" s="2"/>
      <c r="H1" s="2"/>
      <c r="I1" s="14" t="s">
        <v>183</v>
      </c>
      <c r="Z1" s="12" t="s">
        <v>164</v>
      </c>
      <c r="AA1" s="12" t="s">
        <v>152</v>
      </c>
      <c r="AB1" s="12" t="s">
        <v>154</v>
      </c>
      <c r="AC1" s="12" t="s">
        <v>153</v>
      </c>
      <c r="AD1" s="13"/>
      <c r="AE1" s="12" t="s">
        <v>180</v>
      </c>
      <c r="AF1" s="12" t="s">
        <v>181</v>
      </c>
      <c r="AG1" s="12" t="s">
        <v>179</v>
      </c>
    </row>
    <row r="2" spans="1:55" x14ac:dyDescent="0.25">
      <c r="I2" s="14" t="s">
        <v>1</v>
      </c>
      <c r="L2" s="5" t="s">
        <v>2</v>
      </c>
      <c r="O2" s="8" t="s">
        <v>3</v>
      </c>
      <c r="R2" s="15" t="s">
        <v>178</v>
      </c>
      <c r="AD2" s="16" t="s">
        <v>190</v>
      </c>
    </row>
    <row r="3" spans="1:55" x14ac:dyDescent="0.25">
      <c r="B3" s="17" t="s">
        <v>4</v>
      </c>
      <c r="D3" s="17" t="s">
        <v>4</v>
      </c>
      <c r="F3" s="17" t="s">
        <v>4</v>
      </c>
      <c r="H3" s="17" t="s">
        <v>5</v>
      </c>
      <c r="I3" s="18" t="s">
        <v>6</v>
      </c>
      <c r="J3" s="3" t="s">
        <v>186</v>
      </c>
      <c r="K3" s="19" t="s">
        <v>809</v>
      </c>
      <c r="L3" s="20" t="s">
        <v>7</v>
      </c>
      <c r="M3" s="6" t="s">
        <v>186</v>
      </c>
      <c r="N3" s="21" t="s">
        <v>810</v>
      </c>
      <c r="O3" s="22" t="s">
        <v>8</v>
      </c>
      <c r="P3" s="9" t="s">
        <v>186</v>
      </c>
      <c r="Q3" s="23" t="s">
        <v>811</v>
      </c>
      <c r="R3" s="17" t="s">
        <v>11</v>
      </c>
      <c r="S3" s="17"/>
      <c r="T3" s="17" t="s">
        <v>808</v>
      </c>
      <c r="U3" s="17" t="s">
        <v>799</v>
      </c>
      <c r="V3" s="17"/>
      <c r="W3" s="17" t="s">
        <v>9</v>
      </c>
      <c r="Z3" s="17" t="s">
        <v>10</v>
      </c>
      <c r="AD3" s="17" t="s">
        <v>185</v>
      </c>
    </row>
    <row r="4" spans="1:55" ht="15.75" x14ac:dyDescent="0.25">
      <c r="A4" s="11" t="s">
        <v>441</v>
      </c>
      <c r="B4" s="11" t="s">
        <v>845</v>
      </c>
      <c r="D4" s="11" t="s">
        <v>846</v>
      </c>
      <c r="H4" s="11" t="s">
        <v>1455</v>
      </c>
      <c r="I4" s="14">
        <v>4</v>
      </c>
      <c r="J4" s="3" t="s">
        <v>164</v>
      </c>
      <c r="K4" s="4">
        <v>22</v>
      </c>
      <c r="L4" s="5">
        <v>3</v>
      </c>
      <c r="M4" s="6" t="s">
        <v>164</v>
      </c>
      <c r="N4" s="7">
        <v>23</v>
      </c>
      <c r="O4" s="8">
        <v>4</v>
      </c>
      <c r="P4" s="9" t="s">
        <v>164</v>
      </c>
      <c r="Q4" s="10">
        <v>22</v>
      </c>
      <c r="S4" s="11" t="str">
        <f>IF(R4="1violation",-7*1,IF(R4="2violations",-7*2,IF(R4="3violations",-7*3,IF(R4="",""))))</f>
        <v/>
      </c>
      <c r="T4" s="13">
        <f>SUM(K4,N4,Q4,S4)</f>
        <v>67</v>
      </c>
      <c r="U4" s="24">
        <f>IF(J4="S",1*1)+IF(M4="S",1*1)+IF(P4="S",1*1)</f>
        <v>3</v>
      </c>
      <c r="W4" s="11">
        <f>SUM(I4,L4,O4)</f>
        <v>11</v>
      </c>
      <c r="AA4" s="11">
        <f>SUM(T4,T6,T5,T7,-AD4)</f>
        <v>208</v>
      </c>
      <c r="AD4" s="11">
        <f>MIN(T4:T7)</f>
        <v>64</v>
      </c>
    </row>
    <row r="5" spans="1:55" ht="15.75" x14ac:dyDescent="0.25">
      <c r="A5" s="11" t="s">
        <v>442</v>
      </c>
      <c r="B5" s="11" t="s">
        <v>847</v>
      </c>
      <c r="D5" s="11" t="s">
        <v>848</v>
      </c>
      <c r="H5" s="11" t="s">
        <v>1464</v>
      </c>
      <c r="I5" s="14">
        <v>2</v>
      </c>
      <c r="J5" s="3" t="s">
        <v>164</v>
      </c>
      <c r="K5" s="4">
        <v>25</v>
      </c>
      <c r="L5" s="5">
        <v>3</v>
      </c>
      <c r="M5" s="6" t="s">
        <v>164</v>
      </c>
      <c r="N5" s="7">
        <v>23</v>
      </c>
      <c r="O5" s="8">
        <v>1</v>
      </c>
      <c r="P5" s="9" t="s">
        <v>164</v>
      </c>
      <c r="Q5" s="10">
        <v>25</v>
      </c>
      <c r="S5" s="11" t="str">
        <f t="shared" ref="S5:S67" si="0">IF(R5="1violation",-7*1,IF(R5="2violations",-7*2,IF(R5="3violations",-7*3,IF(R5="",""))))</f>
        <v/>
      </c>
      <c r="T5" s="13">
        <f t="shared" ref="T5:T67" si="1">SUM(K5,N5,Q5,S5)</f>
        <v>73</v>
      </c>
      <c r="U5" s="24">
        <f t="shared" ref="U5:U67" si="2">IF(J5="S",1*1)+IF(M5="S",1*1)+IF(P5="S",1*1)</f>
        <v>3</v>
      </c>
      <c r="W5" s="11">
        <f>SUM(I5,L5,O5)</f>
        <v>6</v>
      </c>
    </row>
    <row r="6" spans="1:55" ht="15.75" x14ac:dyDescent="0.25">
      <c r="A6" s="11" t="s">
        <v>443</v>
      </c>
      <c r="B6" s="11" t="s">
        <v>851</v>
      </c>
      <c r="D6" s="11" t="s">
        <v>849</v>
      </c>
      <c r="F6" s="11" t="s">
        <v>850</v>
      </c>
      <c r="H6" s="11" t="s">
        <v>1478</v>
      </c>
      <c r="I6" s="14">
        <v>4</v>
      </c>
      <c r="J6" s="3" t="s">
        <v>164</v>
      </c>
      <c r="K6" s="4">
        <v>20</v>
      </c>
      <c r="L6" s="5">
        <v>1</v>
      </c>
      <c r="M6" s="6" t="s">
        <v>164</v>
      </c>
      <c r="N6" s="7">
        <v>25</v>
      </c>
      <c r="O6" s="8">
        <v>4</v>
      </c>
      <c r="P6" s="9" t="s">
        <v>164</v>
      </c>
      <c r="Q6" s="10">
        <v>23</v>
      </c>
      <c r="S6" s="11" t="str">
        <f t="shared" si="0"/>
        <v/>
      </c>
      <c r="T6" s="13">
        <f t="shared" si="1"/>
        <v>68</v>
      </c>
      <c r="U6" s="24">
        <f t="shared" si="2"/>
        <v>3</v>
      </c>
      <c r="W6" s="11">
        <f>SUM(I6,L6,O6)</f>
        <v>9</v>
      </c>
    </row>
    <row r="7" spans="1:55" ht="15.75" x14ac:dyDescent="0.25">
      <c r="A7" s="11" t="s">
        <v>444</v>
      </c>
      <c r="B7" s="11" t="s">
        <v>852</v>
      </c>
      <c r="D7" s="11" t="s">
        <v>853</v>
      </c>
      <c r="F7" s="11" t="s">
        <v>854</v>
      </c>
      <c r="H7" s="11" t="s">
        <v>1460</v>
      </c>
      <c r="I7" s="14">
        <v>4</v>
      </c>
      <c r="J7" s="3" t="s">
        <v>152</v>
      </c>
      <c r="K7" s="4">
        <v>20</v>
      </c>
      <c r="L7" s="5">
        <v>4</v>
      </c>
      <c r="M7" s="6" t="s">
        <v>164</v>
      </c>
      <c r="N7" s="7">
        <v>24</v>
      </c>
      <c r="O7" s="8">
        <v>4</v>
      </c>
      <c r="P7" s="9" t="s">
        <v>152</v>
      </c>
      <c r="Q7" s="10">
        <v>20</v>
      </c>
      <c r="S7" s="11" t="str">
        <f t="shared" si="0"/>
        <v/>
      </c>
      <c r="T7" s="13">
        <f t="shared" si="1"/>
        <v>64</v>
      </c>
      <c r="U7" s="24">
        <f t="shared" si="2"/>
        <v>1</v>
      </c>
      <c r="W7" s="11">
        <f>SUM(I7,L7,O7)</f>
        <v>12</v>
      </c>
    </row>
    <row r="8" spans="1:55" s="25" customFormat="1" ht="15.75" x14ac:dyDescent="0.25">
      <c r="J8" s="26"/>
      <c r="K8" s="27"/>
      <c r="M8" s="26"/>
      <c r="N8" s="27"/>
      <c r="P8" s="26"/>
      <c r="Q8" s="27"/>
      <c r="T8" s="28"/>
      <c r="U8" s="29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</row>
    <row r="9" spans="1:55" ht="15.75" x14ac:dyDescent="0.25">
      <c r="A9" s="11" t="s">
        <v>445</v>
      </c>
      <c r="B9" s="11" t="s">
        <v>868</v>
      </c>
      <c r="D9" s="11" t="s">
        <v>869</v>
      </c>
      <c r="H9" s="11" t="s">
        <v>1475</v>
      </c>
      <c r="I9" s="14">
        <v>4</v>
      </c>
      <c r="J9" s="3" t="s">
        <v>152</v>
      </c>
      <c r="K9" s="4">
        <v>18</v>
      </c>
      <c r="L9" s="5">
        <v>4</v>
      </c>
      <c r="M9" s="6" t="s">
        <v>164</v>
      </c>
      <c r="N9" s="7">
        <v>20</v>
      </c>
      <c r="O9" s="8">
        <v>4</v>
      </c>
      <c r="P9" s="9" t="s">
        <v>164</v>
      </c>
      <c r="Q9" s="10">
        <v>23</v>
      </c>
      <c r="S9" s="11" t="str">
        <f t="shared" si="0"/>
        <v/>
      </c>
      <c r="T9" s="13">
        <f t="shared" si="1"/>
        <v>61</v>
      </c>
      <c r="U9" s="24">
        <f t="shared" si="2"/>
        <v>2</v>
      </c>
      <c r="W9" s="11">
        <f>SUM(I9,L9,O9)</f>
        <v>12</v>
      </c>
      <c r="AA9" s="11">
        <f>SUM(T9,T11,T10,T12,-AD9)</f>
        <v>202</v>
      </c>
      <c r="AD9" s="11">
        <f>MIN(T9:T12)</f>
        <v>0</v>
      </c>
    </row>
    <row r="10" spans="1:55" ht="15.75" x14ac:dyDescent="0.25">
      <c r="A10" s="11" t="s">
        <v>446</v>
      </c>
      <c r="B10" s="11" t="s">
        <v>870</v>
      </c>
      <c r="D10" s="11" t="s">
        <v>871</v>
      </c>
      <c r="H10" s="11" t="s">
        <v>1465</v>
      </c>
      <c r="I10" s="14">
        <v>4</v>
      </c>
      <c r="J10" s="3" t="s">
        <v>164</v>
      </c>
      <c r="K10" s="4">
        <v>23</v>
      </c>
      <c r="L10" s="5">
        <v>2</v>
      </c>
      <c r="M10" s="6" t="s">
        <v>164</v>
      </c>
      <c r="N10" s="7">
        <v>24</v>
      </c>
      <c r="O10" s="8">
        <v>1</v>
      </c>
      <c r="P10" s="9" t="s">
        <v>164</v>
      </c>
      <c r="Q10" s="10">
        <v>25</v>
      </c>
      <c r="S10" s="11" t="str">
        <f t="shared" si="0"/>
        <v/>
      </c>
      <c r="T10" s="13">
        <f t="shared" si="1"/>
        <v>72</v>
      </c>
      <c r="U10" s="24">
        <f t="shared" si="2"/>
        <v>3</v>
      </c>
      <c r="W10" s="11">
        <f>SUM(I10,L10,O10)</f>
        <v>7</v>
      </c>
    </row>
    <row r="11" spans="1:55" ht="15.75" x14ac:dyDescent="0.25">
      <c r="A11" s="11" t="s">
        <v>447</v>
      </c>
      <c r="B11" s="11" t="s">
        <v>872</v>
      </c>
      <c r="D11" s="11" t="s">
        <v>873</v>
      </c>
      <c r="H11" s="11" t="s">
        <v>1459</v>
      </c>
      <c r="I11" s="14">
        <v>4</v>
      </c>
      <c r="J11" s="3" t="s">
        <v>164</v>
      </c>
      <c r="K11" s="4">
        <v>21</v>
      </c>
      <c r="L11" s="5">
        <v>1</v>
      </c>
      <c r="M11" s="6" t="s">
        <v>164</v>
      </c>
      <c r="N11" s="7">
        <v>25</v>
      </c>
      <c r="O11" s="8">
        <v>2</v>
      </c>
      <c r="P11" s="9" t="s">
        <v>164</v>
      </c>
      <c r="Q11" s="10">
        <v>23</v>
      </c>
      <c r="S11" s="11" t="str">
        <f t="shared" si="0"/>
        <v/>
      </c>
      <c r="T11" s="13">
        <f t="shared" si="1"/>
        <v>69</v>
      </c>
      <c r="U11" s="24">
        <f t="shared" si="2"/>
        <v>3</v>
      </c>
      <c r="W11" s="11">
        <f>SUM(I11,L11,O11)</f>
        <v>7</v>
      </c>
    </row>
    <row r="12" spans="1:55" ht="15.75" x14ac:dyDescent="0.25">
      <c r="A12" s="11" t="s">
        <v>448</v>
      </c>
      <c r="S12" s="11" t="str">
        <f t="shared" si="0"/>
        <v/>
      </c>
      <c r="T12" s="13">
        <f t="shared" si="1"/>
        <v>0</v>
      </c>
      <c r="U12" s="24">
        <f t="shared" si="2"/>
        <v>0</v>
      </c>
      <c r="W12" s="11">
        <f>SUM(I12,L12,O12)</f>
        <v>0</v>
      </c>
    </row>
    <row r="13" spans="1:55" s="25" customFormat="1" ht="15.75" x14ac:dyDescent="0.25">
      <c r="J13" s="26"/>
      <c r="K13" s="27"/>
      <c r="M13" s="26"/>
      <c r="N13" s="27"/>
      <c r="P13" s="26"/>
      <c r="Q13" s="27"/>
      <c r="T13" s="28"/>
      <c r="U13" s="29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</row>
    <row r="14" spans="1:55" ht="15.75" x14ac:dyDescent="0.25">
      <c r="A14" s="11" t="s">
        <v>449</v>
      </c>
      <c r="B14" s="11" t="s">
        <v>892</v>
      </c>
      <c r="D14" s="11" t="s">
        <v>920</v>
      </c>
      <c r="H14" s="11" t="s">
        <v>1469</v>
      </c>
      <c r="I14" s="14">
        <v>4</v>
      </c>
      <c r="J14" s="3" t="s">
        <v>152</v>
      </c>
      <c r="K14" s="4">
        <v>20</v>
      </c>
      <c r="L14" s="5">
        <v>4</v>
      </c>
      <c r="M14" s="6" t="s">
        <v>164</v>
      </c>
      <c r="N14" s="7">
        <v>22</v>
      </c>
      <c r="O14" s="8">
        <v>4</v>
      </c>
      <c r="P14" s="9" t="s">
        <v>164</v>
      </c>
      <c r="Q14" s="10">
        <v>24</v>
      </c>
      <c r="S14" s="11" t="str">
        <f t="shared" si="0"/>
        <v/>
      </c>
      <c r="T14" s="13">
        <f t="shared" si="1"/>
        <v>66</v>
      </c>
      <c r="U14" s="24">
        <f t="shared" si="2"/>
        <v>2</v>
      </c>
      <c r="W14" s="11">
        <f>SUM(I14,L14,O14)</f>
        <v>12</v>
      </c>
      <c r="AA14" s="11">
        <f>SUM(T14,T16,T15,T17,-AD14)</f>
        <v>191</v>
      </c>
      <c r="AD14" s="11">
        <f>MIN(T14:T17)</f>
        <v>0</v>
      </c>
    </row>
    <row r="15" spans="1:55" ht="15.75" x14ac:dyDescent="0.25">
      <c r="A15" s="11" t="s">
        <v>450</v>
      </c>
      <c r="B15" s="11" t="s">
        <v>889</v>
      </c>
      <c r="D15" s="11" t="s">
        <v>921</v>
      </c>
      <c r="H15" s="11" t="s">
        <v>1467</v>
      </c>
      <c r="I15" s="14">
        <v>4</v>
      </c>
      <c r="J15" s="3" t="s">
        <v>164</v>
      </c>
      <c r="K15" s="4">
        <v>21</v>
      </c>
      <c r="L15" s="5">
        <v>4</v>
      </c>
      <c r="M15" s="6" t="s">
        <v>164</v>
      </c>
      <c r="N15" s="7">
        <v>20</v>
      </c>
      <c r="O15" s="8">
        <v>4</v>
      </c>
      <c r="P15" s="9" t="s">
        <v>152</v>
      </c>
      <c r="Q15" s="10">
        <v>20</v>
      </c>
      <c r="S15" s="11" t="str">
        <f t="shared" si="0"/>
        <v/>
      </c>
      <c r="T15" s="13">
        <f t="shared" si="1"/>
        <v>61</v>
      </c>
      <c r="U15" s="24">
        <f t="shared" si="2"/>
        <v>2</v>
      </c>
      <c r="W15" s="11">
        <f>SUM(I15,L15,O15)</f>
        <v>12</v>
      </c>
    </row>
    <row r="16" spans="1:55" ht="15.75" x14ac:dyDescent="0.25">
      <c r="A16" s="11" t="s">
        <v>451</v>
      </c>
      <c r="B16" s="11" t="s">
        <v>922</v>
      </c>
      <c r="D16" s="11" t="s">
        <v>923</v>
      </c>
      <c r="H16" s="11" t="s">
        <v>1474</v>
      </c>
      <c r="I16" s="14">
        <v>4</v>
      </c>
      <c r="J16" s="3" t="s">
        <v>152</v>
      </c>
      <c r="K16" s="4">
        <v>20</v>
      </c>
      <c r="L16" s="5">
        <v>4</v>
      </c>
      <c r="M16" s="6" t="s">
        <v>164</v>
      </c>
      <c r="N16" s="7">
        <v>22</v>
      </c>
      <c r="O16" s="8">
        <v>3</v>
      </c>
      <c r="P16" s="9" t="s">
        <v>164</v>
      </c>
      <c r="Q16" s="10">
        <v>22</v>
      </c>
      <c r="S16" s="11" t="str">
        <f t="shared" si="0"/>
        <v/>
      </c>
      <c r="T16" s="13">
        <f t="shared" si="1"/>
        <v>64</v>
      </c>
      <c r="U16" s="24">
        <f t="shared" si="2"/>
        <v>2</v>
      </c>
      <c r="W16" s="11">
        <f>SUM(I16,L16,O16)</f>
        <v>11</v>
      </c>
    </row>
    <row r="17" spans="1:55" ht="15.75" x14ac:dyDescent="0.25">
      <c r="A17" s="11" t="s">
        <v>452</v>
      </c>
      <c r="S17" s="11" t="str">
        <f t="shared" si="0"/>
        <v/>
      </c>
      <c r="T17" s="13">
        <f t="shared" si="1"/>
        <v>0</v>
      </c>
      <c r="U17" s="24">
        <f t="shared" si="2"/>
        <v>0</v>
      </c>
      <c r="W17" s="11">
        <f>SUM(I17,L17,O17)</f>
        <v>0</v>
      </c>
    </row>
    <row r="18" spans="1:55" s="25" customFormat="1" ht="15.75" x14ac:dyDescent="0.25">
      <c r="J18" s="26"/>
      <c r="K18" s="27"/>
      <c r="M18" s="26"/>
      <c r="N18" s="27"/>
      <c r="P18" s="26"/>
      <c r="Q18" s="27"/>
      <c r="T18" s="28"/>
      <c r="U18" s="29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</row>
    <row r="19" spans="1:55" ht="15.75" x14ac:dyDescent="0.25">
      <c r="A19" s="11" t="s">
        <v>453</v>
      </c>
      <c r="B19" s="11" t="s">
        <v>907</v>
      </c>
      <c r="D19" s="11" t="s">
        <v>908</v>
      </c>
      <c r="H19" s="11" t="s">
        <v>1461</v>
      </c>
      <c r="I19" s="14">
        <v>4</v>
      </c>
      <c r="J19" s="3" t="s">
        <v>152</v>
      </c>
      <c r="K19" s="4">
        <v>17</v>
      </c>
      <c r="L19" s="5">
        <v>4</v>
      </c>
      <c r="M19" s="6" t="s">
        <v>164</v>
      </c>
      <c r="N19" s="7">
        <v>23</v>
      </c>
      <c r="O19" s="8">
        <v>4</v>
      </c>
      <c r="P19" s="9" t="s">
        <v>164</v>
      </c>
      <c r="Q19" s="10">
        <v>23</v>
      </c>
      <c r="R19" s="11" t="s">
        <v>181</v>
      </c>
      <c r="S19" s="11">
        <f t="shared" si="0"/>
        <v>-14</v>
      </c>
      <c r="T19" s="13">
        <f t="shared" si="1"/>
        <v>49</v>
      </c>
      <c r="U19" s="24">
        <f t="shared" si="2"/>
        <v>2</v>
      </c>
      <c r="W19" s="11">
        <f>SUM(I19,L19,O19)</f>
        <v>12</v>
      </c>
      <c r="AA19" s="11">
        <f>SUM(T19,T21,T20,T22,-AD19)</f>
        <v>196</v>
      </c>
      <c r="AD19" s="11">
        <f>MIN(T19:T22)</f>
        <v>49</v>
      </c>
    </row>
    <row r="20" spans="1:55" ht="15.75" x14ac:dyDescent="0.25">
      <c r="A20" s="11" t="s">
        <v>454</v>
      </c>
      <c r="B20" s="11" t="s">
        <v>909</v>
      </c>
      <c r="D20" s="11" t="s">
        <v>910</v>
      </c>
      <c r="H20" s="11" t="s">
        <v>1476</v>
      </c>
      <c r="I20" s="14">
        <v>4</v>
      </c>
      <c r="J20" s="3" t="s">
        <v>164</v>
      </c>
      <c r="K20" s="4">
        <v>21</v>
      </c>
      <c r="L20" s="5">
        <v>4</v>
      </c>
      <c r="M20" s="6" t="s">
        <v>164</v>
      </c>
      <c r="N20" s="7">
        <v>23</v>
      </c>
      <c r="O20" s="8">
        <v>4</v>
      </c>
      <c r="P20" s="9" t="s">
        <v>164</v>
      </c>
      <c r="Q20" s="10">
        <v>22</v>
      </c>
      <c r="S20" s="11" t="str">
        <f t="shared" si="0"/>
        <v/>
      </c>
      <c r="T20" s="13">
        <f t="shared" si="1"/>
        <v>66</v>
      </c>
      <c r="U20" s="24">
        <f t="shared" si="2"/>
        <v>3</v>
      </c>
      <c r="W20" s="11">
        <f>SUM(I20,L20,O20)</f>
        <v>12</v>
      </c>
    </row>
    <row r="21" spans="1:55" ht="15.75" x14ac:dyDescent="0.25">
      <c r="A21" s="11" t="s">
        <v>455</v>
      </c>
      <c r="B21" s="11" t="s">
        <v>911</v>
      </c>
      <c r="D21" s="11" t="s">
        <v>912</v>
      </c>
      <c r="H21" s="11" t="s">
        <v>1470</v>
      </c>
      <c r="I21" s="14">
        <v>4</v>
      </c>
      <c r="J21" s="3" t="s">
        <v>152</v>
      </c>
      <c r="K21" s="4">
        <v>19</v>
      </c>
      <c r="L21" s="5">
        <v>4</v>
      </c>
      <c r="M21" s="6" t="s">
        <v>164</v>
      </c>
      <c r="N21" s="7">
        <v>23</v>
      </c>
      <c r="O21" s="8">
        <v>4</v>
      </c>
      <c r="P21" s="9" t="s">
        <v>164</v>
      </c>
      <c r="Q21" s="10">
        <v>24</v>
      </c>
      <c r="S21" s="11" t="str">
        <f t="shared" si="0"/>
        <v/>
      </c>
      <c r="T21" s="13">
        <f t="shared" si="1"/>
        <v>66</v>
      </c>
      <c r="U21" s="24">
        <f t="shared" si="2"/>
        <v>2</v>
      </c>
      <c r="W21" s="11">
        <f>SUM(I21,L21,O21)</f>
        <v>12</v>
      </c>
    </row>
    <row r="22" spans="1:55" ht="15.75" x14ac:dyDescent="0.25">
      <c r="A22" s="11" t="s">
        <v>456</v>
      </c>
      <c r="B22" s="11" t="s">
        <v>913</v>
      </c>
      <c r="D22" s="11" t="s">
        <v>914</v>
      </c>
      <c r="H22" s="11" t="s">
        <v>1468</v>
      </c>
      <c r="I22" s="14">
        <v>4</v>
      </c>
      <c r="J22" s="3" t="s">
        <v>164</v>
      </c>
      <c r="K22" s="4">
        <v>20</v>
      </c>
      <c r="L22" s="5">
        <v>4</v>
      </c>
      <c r="M22" s="6" t="s">
        <v>164</v>
      </c>
      <c r="N22" s="7">
        <v>22</v>
      </c>
      <c r="O22" s="8">
        <v>4</v>
      </c>
      <c r="P22" s="9" t="s">
        <v>164</v>
      </c>
      <c r="Q22" s="10">
        <v>22</v>
      </c>
      <c r="S22" s="11" t="str">
        <f t="shared" si="0"/>
        <v/>
      </c>
      <c r="T22" s="13">
        <f t="shared" si="1"/>
        <v>64</v>
      </c>
      <c r="U22" s="24">
        <f t="shared" si="2"/>
        <v>3</v>
      </c>
      <c r="W22" s="11">
        <f>SUM(I22,L22,O22)</f>
        <v>12</v>
      </c>
    </row>
    <row r="23" spans="1:55" s="25" customFormat="1" ht="15.75" x14ac:dyDescent="0.25">
      <c r="J23" s="26"/>
      <c r="K23" s="27"/>
      <c r="M23" s="26"/>
      <c r="N23" s="27"/>
      <c r="P23" s="26"/>
      <c r="Q23" s="27"/>
      <c r="T23" s="28"/>
      <c r="U23" s="29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</row>
    <row r="24" spans="1:55" ht="15.75" x14ac:dyDescent="0.25">
      <c r="A24" s="11" t="s">
        <v>457</v>
      </c>
      <c r="B24" s="11" t="s">
        <v>936</v>
      </c>
      <c r="D24" s="11" t="s">
        <v>937</v>
      </c>
      <c r="H24" s="11" t="s">
        <v>1480</v>
      </c>
      <c r="I24" s="14">
        <v>4</v>
      </c>
      <c r="J24" s="3" t="s">
        <v>164</v>
      </c>
      <c r="K24" s="4">
        <v>23</v>
      </c>
      <c r="L24" s="5">
        <v>3</v>
      </c>
      <c r="M24" s="6" t="s">
        <v>164</v>
      </c>
      <c r="N24" s="7">
        <v>24</v>
      </c>
      <c r="O24" s="8">
        <v>1</v>
      </c>
      <c r="P24" s="9" t="s">
        <v>164</v>
      </c>
      <c r="Q24" s="10">
        <v>25</v>
      </c>
      <c r="S24" s="11" t="str">
        <f t="shared" si="0"/>
        <v/>
      </c>
      <c r="T24" s="13">
        <f t="shared" si="1"/>
        <v>72</v>
      </c>
      <c r="U24" s="24">
        <f t="shared" si="2"/>
        <v>3</v>
      </c>
      <c r="W24" s="11">
        <f>SUM(I24,L24,O24)</f>
        <v>8</v>
      </c>
      <c r="AA24" s="11">
        <f>SUM(T24,T26,T25,T27,-AD24)</f>
        <v>207</v>
      </c>
      <c r="AD24" s="11">
        <f>MIN(T24:T27)</f>
        <v>59</v>
      </c>
    </row>
    <row r="25" spans="1:55" ht="15.75" x14ac:dyDescent="0.25">
      <c r="A25" s="11" t="s">
        <v>458</v>
      </c>
      <c r="B25" s="11" t="s">
        <v>938</v>
      </c>
      <c r="D25" s="11" t="s">
        <v>939</v>
      </c>
      <c r="H25" s="11" t="s">
        <v>1456</v>
      </c>
      <c r="I25" s="14">
        <v>2</v>
      </c>
      <c r="J25" s="3" t="s">
        <v>164</v>
      </c>
      <c r="K25" s="4">
        <v>24</v>
      </c>
      <c r="L25" s="5">
        <v>1</v>
      </c>
      <c r="M25" s="6" t="s">
        <v>164</v>
      </c>
      <c r="N25" s="7">
        <v>24</v>
      </c>
      <c r="O25" s="8">
        <v>4</v>
      </c>
      <c r="P25" s="9" t="s">
        <v>164</v>
      </c>
      <c r="Q25" s="10">
        <v>23</v>
      </c>
      <c r="S25" s="11" t="str">
        <f t="shared" si="0"/>
        <v/>
      </c>
      <c r="T25" s="13">
        <f t="shared" si="1"/>
        <v>71</v>
      </c>
      <c r="U25" s="24">
        <f t="shared" si="2"/>
        <v>3</v>
      </c>
      <c r="W25" s="11">
        <f>SUM(I25,L25,O25)</f>
        <v>7</v>
      </c>
    </row>
    <row r="26" spans="1:55" ht="15.75" x14ac:dyDescent="0.25">
      <c r="A26" s="11" t="s">
        <v>459</v>
      </c>
      <c r="B26" s="11" t="s">
        <v>940</v>
      </c>
      <c r="D26" s="11" t="s">
        <v>941</v>
      </c>
      <c r="F26" s="11" t="s">
        <v>942</v>
      </c>
      <c r="H26" s="11" t="s">
        <v>1455</v>
      </c>
      <c r="I26" s="14">
        <v>4</v>
      </c>
      <c r="J26" s="3" t="s">
        <v>164</v>
      </c>
      <c r="K26" s="4">
        <v>22</v>
      </c>
      <c r="L26" s="5">
        <v>4</v>
      </c>
      <c r="M26" s="6" t="s">
        <v>152</v>
      </c>
      <c r="N26" s="7">
        <v>20</v>
      </c>
      <c r="O26" s="8">
        <v>4</v>
      </c>
      <c r="P26" s="9" t="s">
        <v>164</v>
      </c>
      <c r="Q26" s="10">
        <v>22</v>
      </c>
      <c r="S26" s="11" t="str">
        <f t="shared" si="0"/>
        <v/>
      </c>
      <c r="T26" s="13">
        <f t="shared" si="1"/>
        <v>64</v>
      </c>
      <c r="U26" s="24">
        <f t="shared" si="2"/>
        <v>2</v>
      </c>
      <c r="W26" s="11">
        <f>SUM(I26,L26,O26)</f>
        <v>12</v>
      </c>
    </row>
    <row r="27" spans="1:55" ht="15.75" x14ac:dyDescent="0.25">
      <c r="A27" s="11" t="s">
        <v>460</v>
      </c>
      <c r="B27" s="11" t="s">
        <v>943</v>
      </c>
      <c r="D27" s="11" t="s">
        <v>944</v>
      </c>
      <c r="F27" s="11" t="s">
        <v>945</v>
      </c>
      <c r="I27" s="14">
        <v>4</v>
      </c>
      <c r="J27" s="3" t="s">
        <v>152</v>
      </c>
      <c r="K27" s="4">
        <v>18</v>
      </c>
      <c r="L27" s="5">
        <v>4</v>
      </c>
      <c r="M27" s="6" t="s">
        <v>164</v>
      </c>
      <c r="N27" s="7">
        <v>21</v>
      </c>
      <c r="O27" s="8">
        <v>4</v>
      </c>
      <c r="P27" s="9" t="s">
        <v>152</v>
      </c>
      <c r="Q27" s="10">
        <v>20</v>
      </c>
      <c r="S27" s="11" t="str">
        <f t="shared" si="0"/>
        <v/>
      </c>
      <c r="T27" s="13">
        <f t="shared" si="1"/>
        <v>59</v>
      </c>
      <c r="U27" s="24">
        <f t="shared" si="2"/>
        <v>1</v>
      </c>
      <c r="W27" s="11">
        <f>SUM(I27,L27,O27)</f>
        <v>12</v>
      </c>
    </row>
    <row r="28" spans="1:55" s="25" customFormat="1" ht="15.75" x14ac:dyDescent="0.25">
      <c r="J28" s="26"/>
      <c r="K28" s="27"/>
      <c r="M28" s="26"/>
      <c r="N28" s="27"/>
      <c r="P28" s="26"/>
      <c r="Q28" s="27"/>
      <c r="T28" s="28"/>
      <c r="U28" s="29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</row>
    <row r="29" spans="1:55" ht="15.75" x14ac:dyDescent="0.25">
      <c r="A29" s="11" t="s">
        <v>461</v>
      </c>
      <c r="B29" s="11" t="s">
        <v>978</v>
      </c>
      <c r="D29" s="11" t="s">
        <v>979</v>
      </c>
      <c r="H29" s="11" t="s">
        <v>1458</v>
      </c>
      <c r="I29" s="14">
        <v>1</v>
      </c>
      <c r="J29" s="3" t="s">
        <v>164</v>
      </c>
      <c r="K29" s="4">
        <v>25</v>
      </c>
      <c r="L29" s="5">
        <v>4</v>
      </c>
      <c r="M29" s="6" t="s">
        <v>164</v>
      </c>
      <c r="N29" s="7">
        <v>24</v>
      </c>
      <c r="O29" s="8">
        <v>4</v>
      </c>
      <c r="P29" s="9" t="s">
        <v>164</v>
      </c>
      <c r="Q29" s="10">
        <v>23</v>
      </c>
      <c r="S29" s="11" t="str">
        <f t="shared" si="0"/>
        <v/>
      </c>
      <c r="T29" s="13">
        <f t="shared" si="1"/>
        <v>72</v>
      </c>
      <c r="U29" s="24">
        <f t="shared" si="2"/>
        <v>3</v>
      </c>
      <c r="W29" s="11">
        <f>SUM(I29,L29,O29)</f>
        <v>9</v>
      </c>
      <c r="AA29" s="11">
        <f>SUM(T29,T31,T30,T32,-AD29)</f>
        <v>214</v>
      </c>
      <c r="AD29" s="11">
        <f>MIN(T29:T32)</f>
        <v>64</v>
      </c>
    </row>
    <row r="30" spans="1:55" ht="15.75" x14ac:dyDescent="0.25">
      <c r="A30" s="11" t="s">
        <v>462</v>
      </c>
      <c r="B30" s="11" t="s">
        <v>980</v>
      </c>
      <c r="D30" s="11" t="s">
        <v>981</v>
      </c>
      <c r="H30" s="11" t="s">
        <v>1481</v>
      </c>
      <c r="I30" s="14">
        <v>1</v>
      </c>
      <c r="J30" s="3" t="s">
        <v>164</v>
      </c>
      <c r="K30" s="4">
        <v>25</v>
      </c>
      <c r="L30" s="5">
        <v>4</v>
      </c>
      <c r="M30" s="6" t="s">
        <v>164</v>
      </c>
      <c r="N30" s="7">
        <v>20</v>
      </c>
      <c r="O30" s="8">
        <v>2</v>
      </c>
      <c r="P30" s="9" t="s">
        <v>164</v>
      </c>
      <c r="Q30" s="10">
        <v>24</v>
      </c>
      <c r="S30" s="11" t="str">
        <f t="shared" si="0"/>
        <v/>
      </c>
      <c r="T30" s="13">
        <f t="shared" si="1"/>
        <v>69</v>
      </c>
      <c r="U30" s="24">
        <f t="shared" si="2"/>
        <v>3</v>
      </c>
      <c r="W30" s="11">
        <f>SUM(I30,L30,O30)</f>
        <v>7</v>
      </c>
    </row>
    <row r="31" spans="1:55" ht="15.75" x14ac:dyDescent="0.25">
      <c r="A31" s="11" t="s">
        <v>463</v>
      </c>
      <c r="B31" s="11" t="s">
        <v>982</v>
      </c>
      <c r="D31" s="11" t="s">
        <v>983</v>
      </c>
      <c r="H31" s="11" t="s">
        <v>1479</v>
      </c>
      <c r="I31" s="14">
        <v>1</v>
      </c>
      <c r="J31" s="3" t="s">
        <v>164</v>
      </c>
      <c r="K31" s="4">
        <v>24</v>
      </c>
      <c r="L31" s="5">
        <v>1</v>
      </c>
      <c r="M31" s="6" t="s">
        <v>164</v>
      </c>
      <c r="N31" s="7">
        <v>24</v>
      </c>
      <c r="O31" s="8">
        <v>3</v>
      </c>
      <c r="P31" s="9" t="s">
        <v>164</v>
      </c>
      <c r="Q31" s="10">
        <v>25</v>
      </c>
      <c r="S31" s="11" t="str">
        <f t="shared" si="0"/>
        <v/>
      </c>
      <c r="T31" s="13">
        <f t="shared" si="1"/>
        <v>73</v>
      </c>
      <c r="U31" s="24">
        <f t="shared" si="2"/>
        <v>3</v>
      </c>
      <c r="W31" s="11">
        <f>SUM(I31,L31,O31)</f>
        <v>5</v>
      </c>
    </row>
    <row r="32" spans="1:55" ht="15.75" x14ac:dyDescent="0.25">
      <c r="A32" s="11" t="s">
        <v>464</v>
      </c>
      <c r="B32" s="11" t="s">
        <v>984</v>
      </c>
      <c r="D32" s="11" t="s">
        <v>985</v>
      </c>
      <c r="H32" s="11" t="s">
        <v>1477</v>
      </c>
      <c r="I32" s="14">
        <v>4</v>
      </c>
      <c r="J32" s="3" t="s">
        <v>164</v>
      </c>
      <c r="K32" s="4">
        <v>21</v>
      </c>
      <c r="L32" s="5">
        <v>4</v>
      </c>
      <c r="M32" s="6" t="s">
        <v>164</v>
      </c>
      <c r="N32" s="7">
        <v>22</v>
      </c>
      <c r="O32" s="8">
        <v>4</v>
      </c>
      <c r="P32" s="9" t="s">
        <v>164</v>
      </c>
      <c r="Q32" s="10">
        <v>21</v>
      </c>
      <c r="S32" s="11" t="str">
        <f t="shared" si="0"/>
        <v/>
      </c>
      <c r="T32" s="13">
        <f t="shared" si="1"/>
        <v>64</v>
      </c>
      <c r="U32" s="24">
        <f t="shared" si="2"/>
        <v>3</v>
      </c>
      <c r="W32" s="11">
        <f>SUM(I32,L32,O32)</f>
        <v>12</v>
      </c>
    </row>
    <row r="33" spans="1:55" s="25" customFormat="1" ht="15.75" x14ac:dyDescent="0.25">
      <c r="J33" s="26"/>
      <c r="K33" s="27"/>
      <c r="M33" s="26"/>
      <c r="N33" s="27"/>
      <c r="P33" s="26"/>
      <c r="Q33" s="27"/>
      <c r="T33" s="28"/>
      <c r="U33" s="29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</row>
    <row r="34" spans="1:55" ht="15.75" x14ac:dyDescent="0.25">
      <c r="A34" s="11" t="s">
        <v>465</v>
      </c>
      <c r="B34" s="11" t="s">
        <v>999</v>
      </c>
      <c r="D34" s="11" t="s">
        <v>1000</v>
      </c>
      <c r="H34" s="11" t="s">
        <v>1471</v>
      </c>
      <c r="I34" s="14">
        <v>4</v>
      </c>
      <c r="J34" s="3" t="s">
        <v>164</v>
      </c>
      <c r="K34" s="4">
        <v>20</v>
      </c>
      <c r="L34" s="5">
        <v>4</v>
      </c>
      <c r="M34" s="6" t="s">
        <v>164</v>
      </c>
      <c r="N34" s="7">
        <v>20</v>
      </c>
      <c r="O34" s="8">
        <v>4</v>
      </c>
      <c r="P34" s="9" t="s">
        <v>164</v>
      </c>
      <c r="Q34" s="10">
        <v>20</v>
      </c>
      <c r="S34" s="11" t="str">
        <f t="shared" si="0"/>
        <v/>
      </c>
      <c r="T34" s="13">
        <f t="shared" si="1"/>
        <v>60</v>
      </c>
      <c r="U34" s="24">
        <f t="shared" si="2"/>
        <v>3</v>
      </c>
      <c r="W34" s="11">
        <f>SUM(I34,L34,O34)</f>
        <v>12</v>
      </c>
      <c r="AA34" s="11">
        <f>SUM(T34,T36,T35,T37,-AD34)</f>
        <v>60</v>
      </c>
      <c r="AD34" s="11">
        <f>MIN(T34:T37)</f>
        <v>0</v>
      </c>
    </row>
    <row r="35" spans="1:55" ht="15.75" x14ac:dyDescent="0.25">
      <c r="A35" s="11" t="s">
        <v>466</v>
      </c>
      <c r="S35" s="11" t="str">
        <f t="shared" si="0"/>
        <v/>
      </c>
      <c r="T35" s="13">
        <f t="shared" si="1"/>
        <v>0</v>
      </c>
      <c r="U35" s="24">
        <f t="shared" si="2"/>
        <v>0</v>
      </c>
      <c r="W35" s="11">
        <f>SUM(I35,L35,O35)</f>
        <v>0</v>
      </c>
    </row>
    <row r="36" spans="1:55" ht="15.75" x14ac:dyDescent="0.25">
      <c r="A36" s="11" t="s">
        <v>467</v>
      </c>
      <c r="S36" s="11" t="str">
        <f t="shared" si="0"/>
        <v/>
      </c>
      <c r="T36" s="13">
        <f t="shared" si="1"/>
        <v>0</v>
      </c>
      <c r="U36" s="24">
        <f t="shared" si="2"/>
        <v>0</v>
      </c>
      <c r="W36" s="11">
        <f>SUM(I36,L36,O36)</f>
        <v>0</v>
      </c>
    </row>
    <row r="37" spans="1:55" ht="15.75" x14ac:dyDescent="0.25">
      <c r="A37" s="11" t="s">
        <v>468</v>
      </c>
      <c r="S37" s="11" t="str">
        <f t="shared" si="0"/>
        <v/>
      </c>
      <c r="T37" s="13">
        <f t="shared" si="1"/>
        <v>0</v>
      </c>
      <c r="U37" s="24">
        <f t="shared" si="2"/>
        <v>0</v>
      </c>
      <c r="W37" s="11">
        <f>SUM(I37,L37,O37)</f>
        <v>0</v>
      </c>
    </row>
    <row r="38" spans="1:55" s="25" customFormat="1" ht="15.75" x14ac:dyDescent="0.25">
      <c r="J38" s="26"/>
      <c r="K38" s="27"/>
      <c r="M38" s="26"/>
      <c r="N38" s="27"/>
      <c r="P38" s="26"/>
      <c r="Q38" s="27"/>
      <c r="T38" s="28"/>
      <c r="U38" s="29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</row>
    <row r="39" spans="1:55" ht="15.75" x14ac:dyDescent="0.25">
      <c r="A39" s="11" t="s">
        <v>469</v>
      </c>
      <c r="B39" s="11" t="s">
        <v>1007</v>
      </c>
      <c r="D39" s="11" t="s">
        <v>1009</v>
      </c>
      <c r="F39" s="11" t="s">
        <v>1010</v>
      </c>
      <c r="H39" s="11" t="s">
        <v>1013</v>
      </c>
      <c r="I39" s="14">
        <v>4</v>
      </c>
      <c r="J39" s="3" t="s">
        <v>152</v>
      </c>
      <c r="K39" s="4">
        <v>18</v>
      </c>
      <c r="L39" s="5">
        <v>4</v>
      </c>
      <c r="M39" s="6" t="s">
        <v>152</v>
      </c>
      <c r="N39" s="7">
        <v>16</v>
      </c>
      <c r="O39" s="8">
        <v>4</v>
      </c>
      <c r="P39" s="9" t="s">
        <v>164</v>
      </c>
      <c r="Q39" s="10">
        <v>21</v>
      </c>
      <c r="S39" s="11" t="str">
        <f t="shared" si="0"/>
        <v/>
      </c>
      <c r="T39" s="13">
        <f t="shared" si="1"/>
        <v>55</v>
      </c>
      <c r="U39" s="24">
        <f t="shared" si="2"/>
        <v>1</v>
      </c>
      <c r="W39" s="11">
        <f>SUM(I39,L39,O39)</f>
        <v>12</v>
      </c>
      <c r="AA39" s="11">
        <f>SUM(T39,T41,T40,T42,-AD39)</f>
        <v>120</v>
      </c>
      <c r="AD39" s="11">
        <f>MIN(T39:T42)</f>
        <v>0</v>
      </c>
    </row>
    <row r="40" spans="1:55" ht="15.75" x14ac:dyDescent="0.25">
      <c r="A40" s="11" t="s">
        <v>470</v>
      </c>
      <c r="B40" s="11" t="s">
        <v>1008</v>
      </c>
      <c r="D40" s="11" t="s">
        <v>1011</v>
      </c>
      <c r="H40" s="11" t="s">
        <v>1012</v>
      </c>
      <c r="I40" s="14">
        <v>4</v>
      </c>
      <c r="J40" s="3" t="s">
        <v>152</v>
      </c>
      <c r="K40" s="4">
        <v>19</v>
      </c>
      <c r="L40" s="5">
        <v>3</v>
      </c>
      <c r="M40" s="6" t="s">
        <v>164</v>
      </c>
      <c r="N40" s="7">
        <v>23</v>
      </c>
      <c r="O40" s="8">
        <v>3</v>
      </c>
      <c r="P40" s="9" t="s">
        <v>164</v>
      </c>
      <c r="Q40" s="10">
        <v>23</v>
      </c>
      <c r="S40" s="11" t="str">
        <f t="shared" si="0"/>
        <v/>
      </c>
      <c r="T40" s="13">
        <f t="shared" si="1"/>
        <v>65</v>
      </c>
      <c r="U40" s="24">
        <f t="shared" si="2"/>
        <v>2</v>
      </c>
      <c r="W40" s="11">
        <f>SUM(I40,L40,O40)</f>
        <v>10</v>
      </c>
    </row>
    <row r="41" spans="1:55" ht="15.75" x14ac:dyDescent="0.25">
      <c r="A41" s="11" t="s">
        <v>471</v>
      </c>
      <c r="S41" s="11" t="str">
        <f t="shared" si="0"/>
        <v/>
      </c>
      <c r="T41" s="13">
        <f t="shared" si="1"/>
        <v>0</v>
      </c>
      <c r="U41" s="24">
        <f t="shared" si="2"/>
        <v>0</v>
      </c>
      <c r="W41" s="11">
        <f>SUM(I41,L41,O41)</f>
        <v>0</v>
      </c>
    </row>
    <row r="42" spans="1:55" ht="15.75" x14ac:dyDescent="0.25">
      <c r="A42" s="11" t="s">
        <v>472</v>
      </c>
      <c r="S42" s="11" t="str">
        <f t="shared" si="0"/>
        <v/>
      </c>
      <c r="T42" s="13">
        <f t="shared" si="1"/>
        <v>0</v>
      </c>
      <c r="U42" s="24">
        <f t="shared" si="2"/>
        <v>0</v>
      </c>
      <c r="W42" s="11">
        <f>SUM(I42,L42,O42)</f>
        <v>0</v>
      </c>
    </row>
    <row r="43" spans="1:55" s="25" customFormat="1" ht="15.75" x14ac:dyDescent="0.25">
      <c r="J43" s="26"/>
      <c r="K43" s="27"/>
      <c r="M43" s="26"/>
      <c r="N43" s="27"/>
      <c r="P43" s="26"/>
      <c r="Q43" s="27"/>
      <c r="T43" s="28"/>
      <c r="U43" s="29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</row>
    <row r="44" spans="1:55" ht="15.75" x14ac:dyDescent="0.25">
      <c r="A44" s="11" t="s">
        <v>473</v>
      </c>
      <c r="B44" s="11" t="s">
        <v>1047</v>
      </c>
      <c r="D44" s="11" t="s">
        <v>1048</v>
      </c>
      <c r="H44" s="11" t="s">
        <v>1025</v>
      </c>
      <c r="I44" s="14">
        <v>2</v>
      </c>
      <c r="J44" s="3" t="s">
        <v>164</v>
      </c>
      <c r="K44" s="4">
        <v>24</v>
      </c>
      <c r="L44" s="5">
        <v>2</v>
      </c>
      <c r="M44" s="6" t="s">
        <v>164</v>
      </c>
      <c r="N44" s="7">
        <v>25</v>
      </c>
      <c r="O44" s="8">
        <v>4</v>
      </c>
      <c r="P44" s="9" t="s">
        <v>164</v>
      </c>
      <c r="Q44" s="10">
        <v>21</v>
      </c>
      <c r="S44" s="11" t="str">
        <f t="shared" si="0"/>
        <v/>
      </c>
      <c r="T44" s="13">
        <f t="shared" si="1"/>
        <v>70</v>
      </c>
      <c r="U44" s="24">
        <f t="shared" si="2"/>
        <v>3</v>
      </c>
      <c r="W44" s="11">
        <f>SUM(I44,L44,O44)</f>
        <v>8</v>
      </c>
      <c r="AA44" s="11">
        <f>SUM(T44,T46,T45,T47,-AD44)</f>
        <v>202</v>
      </c>
      <c r="AD44" s="11">
        <f>MIN(T44:T47)</f>
        <v>0</v>
      </c>
    </row>
    <row r="45" spans="1:55" ht="15.75" x14ac:dyDescent="0.25">
      <c r="A45" s="11" t="s">
        <v>474</v>
      </c>
      <c r="B45" s="11" t="s">
        <v>1049</v>
      </c>
      <c r="D45" s="11" t="s">
        <v>1050</v>
      </c>
      <c r="F45" s="11" t="s">
        <v>1051</v>
      </c>
      <c r="H45" s="11" t="s">
        <v>1052</v>
      </c>
      <c r="I45" s="14">
        <v>4</v>
      </c>
      <c r="J45" s="3" t="s">
        <v>1451</v>
      </c>
      <c r="K45" s="4">
        <v>21</v>
      </c>
      <c r="L45" s="5">
        <v>4</v>
      </c>
      <c r="M45" s="6" t="s">
        <v>164</v>
      </c>
      <c r="N45" s="7">
        <v>20</v>
      </c>
      <c r="O45" s="8">
        <v>4</v>
      </c>
      <c r="P45" s="9" t="s">
        <v>152</v>
      </c>
      <c r="Q45" s="10">
        <v>20</v>
      </c>
      <c r="S45" s="11" t="str">
        <f t="shared" si="0"/>
        <v/>
      </c>
      <c r="T45" s="13">
        <f t="shared" si="1"/>
        <v>61</v>
      </c>
      <c r="U45" s="24">
        <f t="shared" si="2"/>
        <v>2</v>
      </c>
      <c r="W45" s="11">
        <f>SUM(I45,L45,O45)</f>
        <v>12</v>
      </c>
    </row>
    <row r="46" spans="1:55" ht="15.75" x14ac:dyDescent="0.25">
      <c r="A46" s="11" t="s">
        <v>475</v>
      </c>
      <c r="B46" s="11" t="s">
        <v>1053</v>
      </c>
      <c r="D46" s="11" t="s">
        <v>1054</v>
      </c>
      <c r="H46" s="11" t="s">
        <v>1055</v>
      </c>
      <c r="K46" s="4">
        <v>0</v>
      </c>
      <c r="N46" s="7">
        <v>0</v>
      </c>
      <c r="Q46" s="10">
        <v>0</v>
      </c>
      <c r="S46" s="11" t="str">
        <f t="shared" si="0"/>
        <v/>
      </c>
      <c r="T46" s="13">
        <f t="shared" si="1"/>
        <v>0</v>
      </c>
      <c r="U46" s="24">
        <f t="shared" si="2"/>
        <v>0</v>
      </c>
      <c r="W46" s="11">
        <f>SUM(I46,L46,O46)</f>
        <v>0</v>
      </c>
    </row>
    <row r="47" spans="1:55" ht="15.75" x14ac:dyDescent="0.25">
      <c r="A47" s="11" t="s">
        <v>476</v>
      </c>
      <c r="B47" s="11" t="s">
        <v>1056</v>
      </c>
      <c r="D47" s="11" t="s">
        <v>1057</v>
      </c>
      <c r="H47" s="11" t="s">
        <v>1058</v>
      </c>
      <c r="I47" s="14">
        <v>3</v>
      </c>
      <c r="J47" s="3" t="s">
        <v>164</v>
      </c>
      <c r="K47" s="4">
        <v>23</v>
      </c>
      <c r="L47" s="5">
        <v>4</v>
      </c>
      <c r="M47" s="6" t="s">
        <v>164</v>
      </c>
      <c r="N47" s="7">
        <v>24</v>
      </c>
      <c r="O47" s="8">
        <v>4</v>
      </c>
      <c r="P47" s="9" t="s">
        <v>164</v>
      </c>
      <c r="Q47" s="10">
        <v>24</v>
      </c>
      <c r="S47" s="11" t="str">
        <f t="shared" si="0"/>
        <v/>
      </c>
      <c r="T47" s="13">
        <f t="shared" si="1"/>
        <v>71</v>
      </c>
      <c r="U47" s="24">
        <f t="shared" si="2"/>
        <v>3</v>
      </c>
      <c r="W47" s="11">
        <f>SUM(I47,L47,O47)</f>
        <v>11</v>
      </c>
    </row>
    <row r="48" spans="1:55" s="25" customFormat="1" ht="15.75" x14ac:dyDescent="0.25">
      <c r="J48" s="26"/>
      <c r="K48" s="27"/>
      <c r="M48" s="26"/>
      <c r="N48" s="27"/>
      <c r="P48" s="26"/>
      <c r="Q48" s="27"/>
      <c r="T48" s="28"/>
      <c r="U48" s="29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</row>
    <row r="49" spans="1:55" ht="15.75" x14ac:dyDescent="0.25">
      <c r="A49" s="11" t="s">
        <v>477</v>
      </c>
      <c r="B49" s="11" t="s">
        <v>1095</v>
      </c>
      <c r="D49" s="11" t="s">
        <v>1096</v>
      </c>
      <c r="H49" s="11" t="s">
        <v>1097</v>
      </c>
      <c r="I49" s="14">
        <v>3</v>
      </c>
      <c r="J49" s="3" t="s">
        <v>164</v>
      </c>
      <c r="K49" s="4">
        <v>22</v>
      </c>
      <c r="L49" s="5">
        <v>4</v>
      </c>
      <c r="M49" s="6" t="s">
        <v>164</v>
      </c>
      <c r="N49" s="7">
        <v>20</v>
      </c>
      <c r="O49" s="8">
        <v>3</v>
      </c>
      <c r="P49" s="9" t="s">
        <v>164</v>
      </c>
      <c r="Q49" s="10">
        <v>23</v>
      </c>
      <c r="S49" s="11" t="str">
        <f t="shared" si="0"/>
        <v/>
      </c>
      <c r="T49" s="13">
        <f t="shared" si="1"/>
        <v>65</v>
      </c>
      <c r="U49" s="24">
        <f t="shared" si="2"/>
        <v>3</v>
      </c>
      <c r="W49" s="11">
        <f>SUM(I49,L49,O49)</f>
        <v>10</v>
      </c>
      <c r="AA49" s="11">
        <f>SUM(T49,T51,T50,T52,-AD49)</f>
        <v>180</v>
      </c>
      <c r="AD49" s="11">
        <f>MIN(T49:T52)</f>
        <v>0</v>
      </c>
    </row>
    <row r="50" spans="1:55" ht="15.75" x14ac:dyDescent="0.25">
      <c r="A50" s="11" t="s">
        <v>478</v>
      </c>
      <c r="B50" s="11" t="s">
        <v>1098</v>
      </c>
      <c r="D50" s="11" t="s">
        <v>1099</v>
      </c>
      <c r="F50" s="11" t="s">
        <v>1101</v>
      </c>
      <c r="H50" s="11" t="s">
        <v>1100</v>
      </c>
      <c r="I50" s="14">
        <v>4</v>
      </c>
      <c r="J50" s="3" t="s">
        <v>152</v>
      </c>
      <c r="K50" s="4">
        <v>19</v>
      </c>
      <c r="L50" s="5">
        <v>4</v>
      </c>
      <c r="M50" s="6" t="s">
        <v>152</v>
      </c>
      <c r="N50" s="7">
        <v>17</v>
      </c>
      <c r="O50" s="8">
        <v>4</v>
      </c>
      <c r="P50" s="9" t="s">
        <v>152</v>
      </c>
      <c r="Q50" s="10">
        <v>19</v>
      </c>
      <c r="S50" s="11" t="str">
        <f t="shared" si="0"/>
        <v/>
      </c>
      <c r="T50" s="13">
        <f t="shared" si="1"/>
        <v>55</v>
      </c>
      <c r="U50" s="24">
        <f t="shared" si="2"/>
        <v>0</v>
      </c>
      <c r="W50" s="11">
        <f>SUM(I50,L50,O50)</f>
        <v>12</v>
      </c>
    </row>
    <row r="51" spans="1:55" ht="15.75" x14ac:dyDescent="0.25">
      <c r="A51" s="11" t="s">
        <v>479</v>
      </c>
      <c r="B51" s="11" t="s">
        <v>1102</v>
      </c>
      <c r="H51" s="11" t="s">
        <v>1121</v>
      </c>
      <c r="I51" s="14">
        <v>4</v>
      </c>
      <c r="J51" s="3" t="s">
        <v>152</v>
      </c>
      <c r="K51" s="4">
        <v>16</v>
      </c>
      <c r="L51" s="5">
        <v>4</v>
      </c>
      <c r="M51" s="6" t="s">
        <v>164</v>
      </c>
      <c r="N51" s="7">
        <v>22</v>
      </c>
      <c r="O51" s="8">
        <v>4</v>
      </c>
      <c r="P51" s="9" t="s">
        <v>164</v>
      </c>
      <c r="Q51" s="10">
        <v>22</v>
      </c>
      <c r="S51" s="11" t="str">
        <f t="shared" si="0"/>
        <v/>
      </c>
      <c r="T51" s="13">
        <f t="shared" si="1"/>
        <v>60</v>
      </c>
      <c r="U51" s="24">
        <f t="shared" si="2"/>
        <v>2</v>
      </c>
      <c r="W51" s="11">
        <f>SUM(I51,L51,O51)</f>
        <v>12</v>
      </c>
    </row>
    <row r="52" spans="1:55" ht="15.75" x14ac:dyDescent="0.25">
      <c r="A52" s="11" t="s">
        <v>480</v>
      </c>
      <c r="S52" s="11" t="str">
        <f t="shared" si="0"/>
        <v/>
      </c>
      <c r="T52" s="13">
        <f t="shared" si="1"/>
        <v>0</v>
      </c>
      <c r="U52" s="24">
        <f t="shared" si="2"/>
        <v>0</v>
      </c>
      <c r="W52" s="11">
        <f>SUM(I52,L52,O52)</f>
        <v>0</v>
      </c>
    </row>
    <row r="53" spans="1:55" s="25" customFormat="1" ht="15.75" x14ac:dyDescent="0.25">
      <c r="J53" s="26"/>
      <c r="K53" s="27"/>
      <c r="M53" s="26"/>
      <c r="N53" s="27"/>
      <c r="P53" s="26"/>
      <c r="Q53" s="27"/>
      <c r="T53" s="28"/>
      <c r="U53" s="29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</row>
    <row r="54" spans="1:55" ht="15.75" x14ac:dyDescent="0.25">
      <c r="A54" s="11" t="s">
        <v>481</v>
      </c>
      <c r="B54" s="11" t="s">
        <v>1199</v>
      </c>
      <c r="D54" s="11" t="s">
        <v>1200</v>
      </c>
      <c r="F54" s="11" t="s">
        <v>1201</v>
      </c>
      <c r="H54" s="11" t="s">
        <v>1202</v>
      </c>
      <c r="I54" s="14">
        <v>1</v>
      </c>
      <c r="J54" s="3" t="s">
        <v>164</v>
      </c>
      <c r="K54" s="4">
        <v>25</v>
      </c>
      <c r="L54" s="5">
        <v>1</v>
      </c>
      <c r="M54" s="6" t="s">
        <v>164</v>
      </c>
      <c r="N54" s="7">
        <v>25</v>
      </c>
      <c r="O54" s="8">
        <v>1</v>
      </c>
      <c r="P54" s="9" t="s">
        <v>164</v>
      </c>
      <c r="Q54" s="10">
        <v>25</v>
      </c>
      <c r="S54" s="11" t="str">
        <f t="shared" si="0"/>
        <v/>
      </c>
      <c r="T54" s="13">
        <f t="shared" si="1"/>
        <v>75</v>
      </c>
      <c r="U54" s="24">
        <f t="shared" si="2"/>
        <v>3</v>
      </c>
      <c r="W54" s="11">
        <f>SUM(I54,L54,O54)</f>
        <v>3</v>
      </c>
      <c r="AA54" s="11">
        <f>SUM(T54,T56,T55,T57,-AD54)</f>
        <v>218</v>
      </c>
      <c r="AD54" s="11">
        <f>MIN(T54:T57)</f>
        <v>70</v>
      </c>
    </row>
    <row r="55" spans="1:55" ht="15.75" x14ac:dyDescent="0.25">
      <c r="A55" s="11" t="s">
        <v>482</v>
      </c>
      <c r="B55" s="11" t="s">
        <v>1203</v>
      </c>
      <c r="D55" s="11" t="s">
        <v>1204</v>
      </c>
      <c r="F55" s="11" t="s">
        <v>1205</v>
      </c>
      <c r="H55" s="11" t="s">
        <v>1206</v>
      </c>
      <c r="I55" s="14">
        <v>3</v>
      </c>
      <c r="J55" s="3" t="s">
        <v>164</v>
      </c>
      <c r="K55" s="4">
        <v>23</v>
      </c>
      <c r="L55" s="5">
        <v>2</v>
      </c>
      <c r="M55" s="6" t="s">
        <v>164</v>
      </c>
      <c r="N55" s="7">
        <v>24</v>
      </c>
      <c r="O55" s="8">
        <v>3</v>
      </c>
      <c r="P55" s="9" t="s">
        <v>164</v>
      </c>
      <c r="Q55" s="10">
        <v>23</v>
      </c>
      <c r="S55" s="11" t="str">
        <f t="shared" si="0"/>
        <v/>
      </c>
      <c r="T55" s="13">
        <f t="shared" si="1"/>
        <v>70</v>
      </c>
      <c r="U55" s="24">
        <f t="shared" si="2"/>
        <v>3</v>
      </c>
      <c r="W55" s="11">
        <f>SUM(I55,L55,O55)</f>
        <v>8</v>
      </c>
    </row>
    <row r="56" spans="1:55" ht="15.75" x14ac:dyDescent="0.25">
      <c r="A56" s="11" t="s">
        <v>483</v>
      </c>
      <c r="B56" s="11" t="s">
        <v>1207</v>
      </c>
      <c r="D56" s="11" t="s">
        <v>1208</v>
      </c>
      <c r="H56" s="11" t="s">
        <v>1209</v>
      </c>
      <c r="I56" s="14">
        <v>4</v>
      </c>
      <c r="J56" s="3" t="s">
        <v>164</v>
      </c>
      <c r="K56" s="4">
        <v>21</v>
      </c>
      <c r="L56" s="5">
        <v>1</v>
      </c>
      <c r="M56" s="6" t="s">
        <v>164</v>
      </c>
      <c r="N56" s="7">
        <v>25</v>
      </c>
      <c r="O56" s="8">
        <v>1</v>
      </c>
      <c r="P56" s="9" t="s">
        <v>164</v>
      </c>
      <c r="Q56" s="10">
        <v>25</v>
      </c>
      <c r="S56" s="11" t="str">
        <f t="shared" si="0"/>
        <v/>
      </c>
      <c r="T56" s="13">
        <f t="shared" si="1"/>
        <v>71</v>
      </c>
      <c r="U56" s="24">
        <f t="shared" si="2"/>
        <v>3</v>
      </c>
      <c r="W56" s="11">
        <f>SUM(I56,L56,O56)</f>
        <v>6</v>
      </c>
    </row>
    <row r="57" spans="1:55" ht="15.75" x14ac:dyDescent="0.25">
      <c r="A57" s="11" t="s">
        <v>484</v>
      </c>
      <c r="B57" s="11" t="s">
        <v>1210</v>
      </c>
      <c r="D57" s="11" t="s">
        <v>1211</v>
      </c>
      <c r="H57" s="11" t="s">
        <v>1212</v>
      </c>
      <c r="I57" s="14">
        <v>3</v>
      </c>
      <c r="J57" s="3" t="s">
        <v>164</v>
      </c>
      <c r="K57" s="4">
        <v>23</v>
      </c>
      <c r="L57" s="5">
        <v>4</v>
      </c>
      <c r="M57" s="6" t="s">
        <v>164</v>
      </c>
      <c r="N57" s="7">
        <v>24</v>
      </c>
      <c r="O57" s="8">
        <v>1</v>
      </c>
      <c r="P57" s="9" t="s">
        <v>164</v>
      </c>
      <c r="Q57" s="10">
        <v>25</v>
      </c>
      <c r="S57" s="11" t="str">
        <f t="shared" si="0"/>
        <v/>
      </c>
      <c r="T57" s="13">
        <f t="shared" si="1"/>
        <v>72</v>
      </c>
      <c r="U57" s="24">
        <f t="shared" si="2"/>
        <v>3</v>
      </c>
      <c r="W57" s="11">
        <f>SUM(I57,L57,O57)</f>
        <v>8</v>
      </c>
    </row>
    <row r="58" spans="1:55" s="25" customFormat="1" ht="15.75" x14ac:dyDescent="0.25">
      <c r="J58" s="26"/>
      <c r="K58" s="27"/>
      <c r="M58" s="26"/>
      <c r="N58" s="27"/>
      <c r="P58" s="26"/>
      <c r="Q58" s="27"/>
      <c r="T58" s="28"/>
      <c r="U58" s="29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</row>
    <row r="59" spans="1:55" ht="15.75" x14ac:dyDescent="0.25">
      <c r="A59" s="11" t="s">
        <v>485</v>
      </c>
      <c r="B59" s="11" t="s">
        <v>1213</v>
      </c>
      <c r="D59" s="11" t="s">
        <v>1214</v>
      </c>
      <c r="H59" s="11" t="s">
        <v>1215</v>
      </c>
      <c r="I59" s="14">
        <v>4</v>
      </c>
      <c r="J59" s="3" t="s">
        <v>152</v>
      </c>
      <c r="K59" s="4">
        <v>20</v>
      </c>
      <c r="L59" s="5">
        <v>4</v>
      </c>
      <c r="M59" s="6" t="s">
        <v>164</v>
      </c>
      <c r="N59" s="7">
        <v>20</v>
      </c>
      <c r="O59" s="8">
        <v>4</v>
      </c>
      <c r="P59" s="9" t="s">
        <v>164</v>
      </c>
      <c r="Q59" s="10">
        <v>22</v>
      </c>
      <c r="S59" s="11" t="str">
        <f t="shared" si="0"/>
        <v/>
      </c>
      <c r="T59" s="13">
        <f t="shared" si="1"/>
        <v>62</v>
      </c>
      <c r="U59" s="24">
        <f t="shared" si="2"/>
        <v>2</v>
      </c>
      <c r="W59" s="11">
        <f>SUM(I59,L59,O59)</f>
        <v>12</v>
      </c>
      <c r="AA59" s="11">
        <f>SUM(T59,T61,T60,T62,-AD59)</f>
        <v>134</v>
      </c>
      <c r="AD59" s="11">
        <f>MIN(T59:T62)</f>
        <v>0</v>
      </c>
    </row>
    <row r="60" spans="1:55" ht="15.75" x14ac:dyDescent="0.25">
      <c r="A60" s="11" t="s">
        <v>486</v>
      </c>
      <c r="B60" s="11" t="s">
        <v>1216</v>
      </c>
      <c r="D60" s="11" t="s">
        <v>1217</v>
      </c>
      <c r="H60" s="11" t="s">
        <v>1218</v>
      </c>
      <c r="I60" s="14">
        <v>2</v>
      </c>
      <c r="J60" s="3" t="s">
        <v>164</v>
      </c>
      <c r="K60" s="4">
        <v>24</v>
      </c>
      <c r="L60" s="5">
        <v>2</v>
      </c>
      <c r="M60" s="6" t="s">
        <v>164</v>
      </c>
      <c r="N60" s="7">
        <v>23</v>
      </c>
      <c r="O60" s="8">
        <v>1</v>
      </c>
      <c r="P60" s="9" t="s">
        <v>164</v>
      </c>
      <c r="Q60" s="10">
        <v>25</v>
      </c>
      <c r="S60" s="11" t="str">
        <f t="shared" si="0"/>
        <v/>
      </c>
      <c r="T60" s="13">
        <f t="shared" si="1"/>
        <v>72</v>
      </c>
      <c r="U60" s="24">
        <f t="shared" si="2"/>
        <v>3</v>
      </c>
      <c r="W60" s="11">
        <f>SUM(I60,L60,O60)</f>
        <v>5</v>
      </c>
    </row>
    <row r="61" spans="1:55" ht="15.75" x14ac:dyDescent="0.25">
      <c r="A61" s="11" t="s">
        <v>487</v>
      </c>
      <c r="S61" s="11" t="str">
        <f t="shared" si="0"/>
        <v/>
      </c>
      <c r="T61" s="13">
        <f t="shared" si="1"/>
        <v>0</v>
      </c>
      <c r="U61" s="24">
        <f t="shared" si="2"/>
        <v>0</v>
      </c>
      <c r="W61" s="11">
        <f>SUM(I61,L61,O61)</f>
        <v>0</v>
      </c>
    </row>
    <row r="62" spans="1:55" ht="15.75" x14ac:dyDescent="0.25">
      <c r="A62" s="11" t="s">
        <v>488</v>
      </c>
      <c r="S62" s="11" t="str">
        <f t="shared" si="0"/>
        <v/>
      </c>
      <c r="T62" s="13">
        <f t="shared" si="1"/>
        <v>0</v>
      </c>
      <c r="U62" s="24">
        <f t="shared" si="2"/>
        <v>0</v>
      </c>
      <c r="W62" s="11">
        <f>SUM(I62,L62,O62)</f>
        <v>0</v>
      </c>
    </row>
    <row r="63" spans="1:55" s="25" customFormat="1" ht="15.75" x14ac:dyDescent="0.25">
      <c r="J63" s="26"/>
      <c r="K63" s="27"/>
      <c r="M63" s="26"/>
      <c r="N63" s="27"/>
      <c r="P63" s="26"/>
      <c r="Q63" s="27"/>
      <c r="T63" s="28"/>
      <c r="U63" s="29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</row>
    <row r="64" spans="1:55" ht="15.75" x14ac:dyDescent="0.25">
      <c r="A64" s="11" t="s">
        <v>489</v>
      </c>
      <c r="B64" s="11" t="s">
        <v>1219</v>
      </c>
      <c r="D64" s="11" t="s">
        <v>1220</v>
      </c>
      <c r="H64" s="11" t="s">
        <v>1221</v>
      </c>
      <c r="I64" s="14">
        <v>2</v>
      </c>
      <c r="J64" s="3" t="s">
        <v>164</v>
      </c>
      <c r="K64" s="4">
        <v>25</v>
      </c>
      <c r="L64" s="5">
        <v>4</v>
      </c>
      <c r="M64" s="6" t="s">
        <v>152</v>
      </c>
      <c r="N64" s="7">
        <v>20</v>
      </c>
      <c r="O64" s="8">
        <v>4</v>
      </c>
      <c r="P64" s="9" t="s">
        <v>164</v>
      </c>
      <c r="Q64" s="10">
        <v>25</v>
      </c>
      <c r="S64" s="11" t="str">
        <f t="shared" si="0"/>
        <v/>
      </c>
      <c r="T64" s="13">
        <f t="shared" si="1"/>
        <v>70</v>
      </c>
      <c r="U64" s="24">
        <f t="shared" si="2"/>
        <v>2</v>
      </c>
      <c r="W64" s="11">
        <f>SUM(I64,L64,O64)</f>
        <v>10</v>
      </c>
      <c r="AA64" s="11">
        <f>SUM(T64,T66,T65,T67,-AD64)</f>
        <v>211</v>
      </c>
      <c r="AD64" s="11">
        <f>MIN(T64:T67)</f>
        <v>60</v>
      </c>
    </row>
    <row r="65" spans="1:55" ht="15.75" x14ac:dyDescent="0.25">
      <c r="A65" s="11" t="s">
        <v>490</v>
      </c>
      <c r="B65" s="11" t="s">
        <v>1222</v>
      </c>
      <c r="D65" s="11" t="s">
        <v>1223</v>
      </c>
      <c r="F65" s="11" t="s">
        <v>1224</v>
      </c>
      <c r="H65" s="11" t="s">
        <v>1225</v>
      </c>
      <c r="I65" s="14">
        <v>4</v>
      </c>
      <c r="J65" s="3" t="s">
        <v>152</v>
      </c>
      <c r="K65" s="4">
        <v>17</v>
      </c>
      <c r="L65" s="5">
        <v>4</v>
      </c>
      <c r="M65" s="6" t="s">
        <v>164</v>
      </c>
      <c r="N65" s="7">
        <v>23</v>
      </c>
      <c r="O65" s="8">
        <v>4</v>
      </c>
      <c r="P65" s="9" t="s">
        <v>164</v>
      </c>
      <c r="Q65" s="10">
        <v>20</v>
      </c>
      <c r="S65" s="11" t="str">
        <f t="shared" si="0"/>
        <v/>
      </c>
      <c r="T65" s="13">
        <f t="shared" si="1"/>
        <v>60</v>
      </c>
      <c r="U65" s="24">
        <f t="shared" si="2"/>
        <v>2</v>
      </c>
      <c r="W65" s="11">
        <f>SUM(I65,L65,O65)</f>
        <v>12</v>
      </c>
    </row>
    <row r="66" spans="1:55" ht="15.75" x14ac:dyDescent="0.25">
      <c r="A66" s="11" t="s">
        <v>491</v>
      </c>
      <c r="B66" s="11" t="s">
        <v>1226</v>
      </c>
      <c r="D66" s="11" t="s">
        <v>1227</v>
      </c>
      <c r="H66" s="11" t="s">
        <v>1221</v>
      </c>
      <c r="I66" s="14">
        <v>1</v>
      </c>
      <c r="J66" s="3" t="s">
        <v>164</v>
      </c>
      <c r="K66" s="4">
        <v>24</v>
      </c>
      <c r="L66" s="5">
        <v>3</v>
      </c>
      <c r="M66" s="6" t="s">
        <v>164</v>
      </c>
      <c r="N66" s="7">
        <v>24</v>
      </c>
      <c r="O66" s="8">
        <v>3</v>
      </c>
      <c r="P66" s="9" t="s">
        <v>164</v>
      </c>
      <c r="Q66" s="10">
        <v>25</v>
      </c>
      <c r="S66" s="11" t="str">
        <f t="shared" si="0"/>
        <v/>
      </c>
      <c r="T66" s="13">
        <f t="shared" si="1"/>
        <v>73</v>
      </c>
      <c r="U66" s="24">
        <f t="shared" si="2"/>
        <v>3</v>
      </c>
      <c r="W66" s="11">
        <f>SUM(I66,L66,O66)</f>
        <v>7</v>
      </c>
    </row>
    <row r="67" spans="1:55" ht="15.75" x14ac:dyDescent="0.25">
      <c r="A67" s="11" t="s">
        <v>492</v>
      </c>
      <c r="B67" s="11" t="s">
        <v>1228</v>
      </c>
      <c r="D67" s="11" t="s">
        <v>1229</v>
      </c>
      <c r="H67" s="11" t="s">
        <v>1230</v>
      </c>
      <c r="I67" s="14">
        <v>3</v>
      </c>
      <c r="J67" s="3" t="s">
        <v>164</v>
      </c>
      <c r="K67" s="4">
        <v>24</v>
      </c>
      <c r="L67" s="5">
        <v>3</v>
      </c>
      <c r="M67" s="6" t="s">
        <v>164</v>
      </c>
      <c r="N67" s="7">
        <v>24</v>
      </c>
      <c r="O67" s="8">
        <v>4</v>
      </c>
      <c r="P67" s="9" t="s">
        <v>152</v>
      </c>
      <c r="Q67" s="10">
        <v>20</v>
      </c>
      <c r="S67" s="11" t="str">
        <f t="shared" si="0"/>
        <v/>
      </c>
      <c r="T67" s="13">
        <f t="shared" si="1"/>
        <v>68</v>
      </c>
      <c r="U67" s="24">
        <f t="shared" si="2"/>
        <v>2</v>
      </c>
      <c r="W67" s="11">
        <f>SUM(I67,L67,O67)</f>
        <v>10</v>
      </c>
    </row>
    <row r="68" spans="1:55" s="25" customFormat="1" ht="15.75" x14ac:dyDescent="0.25">
      <c r="J68" s="26"/>
      <c r="K68" s="27"/>
      <c r="M68" s="26"/>
      <c r="N68" s="27"/>
      <c r="P68" s="26"/>
      <c r="Q68" s="27"/>
      <c r="T68" s="28"/>
      <c r="U68" s="29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</row>
    <row r="69" spans="1:55" ht="15.75" x14ac:dyDescent="0.25">
      <c r="A69" s="11" t="s">
        <v>493</v>
      </c>
      <c r="B69" s="11" t="s">
        <v>1231</v>
      </c>
      <c r="D69" s="11" t="s">
        <v>1232</v>
      </c>
      <c r="H69" s="11" t="s">
        <v>1457</v>
      </c>
      <c r="I69" s="14">
        <v>1</v>
      </c>
      <c r="J69" s="3" t="s">
        <v>164</v>
      </c>
      <c r="K69" s="4">
        <v>25</v>
      </c>
      <c r="L69" s="5">
        <v>2</v>
      </c>
      <c r="M69" s="6" t="s">
        <v>164</v>
      </c>
      <c r="N69" s="7">
        <v>25</v>
      </c>
      <c r="O69" s="8">
        <v>3</v>
      </c>
      <c r="P69" s="9" t="s">
        <v>164</v>
      </c>
      <c r="Q69" s="10">
        <v>23</v>
      </c>
      <c r="S69" s="11" t="str">
        <f t="shared" ref="S69:S132" si="3">IF(R69="1violation",-7*1,IF(R69="2violations",-7*2,IF(R69="3violations",-7*3,IF(R69="",""))))</f>
        <v/>
      </c>
      <c r="T69" s="13">
        <f t="shared" ref="T69:T132" si="4">SUM(K69,N69,Q69,S69)</f>
        <v>73</v>
      </c>
      <c r="U69" s="24">
        <f t="shared" ref="U69:U132" si="5">IF(J69="S",1*1)+IF(M69="S",1*1)+IF(P69="S",1*1)</f>
        <v>3</v>
      </c>
      <c r="W69" s="11">
        <f>SUM(I69,L69,O69)</f>
        <v>6</v>
      </c>
      <c r="AA69" s="11">
        <f>SUM(T69,T71,T70,T72,-AD69)</f>
        <v>209</v>
      </c>
      <c r="AD69" s="11">
        <f>MIN(T69:T72)</f>
        <v>67</v>
      </c>
    </row>
    <row r="70" spans="1:55" ht="15.75" x14ac:dyDescent="0.25">
      <c r="A70" s="11" t="s">
        <v>494</v>
      </c>
      <c r="B70" s="11" t="s">
        <v>1233</v>
      </c>
      <c r="D70" s="11" t="s">
        <v>1234</v>
      </c>
      <c r="H70" s="11" t="s">
        <v>1466</v>
      </c>
      <c r="I70" s="14">
        <v>4</v>
      </c>
      <c r="J70" s="3" t="s">
        <v>164</v>
      </c>
      <c r="K70" s="4">
        <v>22</v>
      </c>
      <c r="L70" s="5">
        <v>2</v>
      </c>
      <c r="M70" s="6" t="s">
        <v>164</v>
      </c>
      <c r="N70" s="7">
        <v>23</v>
      </c>
      <c r="O70" s="8">
        <v>2</v>
      </c>
      <c r="P70" s="9" t="s">
        <v>164</v>
      </c>
      <c r="Q70" s="10">
        <v>23</v>
      </c>
      <c r="S70" s="11" t="str">
        <f t="shared" si="3"/>
        <v/>
      </c>
      <c r="T70" s="13">
        <f t="shared" si="4"/>
        <v>68</v>
      </c>
      <c r="U70" s="24">
        <f t="shared" si="5"/>
        <v>3</v>
      </c>
      <c r="W70" s="11">
        <f>SUM(I70,L70,O70)</f>
        <v>8</v>
      </c>
    </row>
    <row r="71" spans="1:55" ht="15.75" x14ac:dyDescent="0.25">
      <c r="A71" s="11" t="s">
        <v>495</v>
      </c>
      <c r="B71" s="11" t="s">
        <v>1235</v>
      </c>
      <c r="D71" s="11" t="s">
        <v>1236</v>
      </c>
      <c r="H71" s="11" t="s">
        <v>1472</v>
      </c>
      <c r="I71" s="14">
        <v>2</v>
      </c>
      <c r="J71" s="3" t="s">
        <v>164</v>
      </c>
      <c r="K71" s="4">
        <v>24</v>
      </c>
      <c r="L71" s="5">
        <v>4</v>
      </c>
      <c r="M71" s="6" t="s">
        <v>164</v>
      </c>
      <c r="N71" s="7">
        <v>20</v>
      </c>
      <c r="O71" s="8">
        <v>4</v>
      </c>
      <c r="P71" s="9" t="s">
        <v>164</v>
      </c>
      <c r="Q71" s="10">
        <v>23</v>
      </c>
      <c r="S71" s="11" t="str">
        <f t="shared" si="3"/>
        <v/>
      </c>
      <c r="T71" s="13">
        <f t="shared" si="4"/>
        <v>67</v>
      </c>
      <c r="U71" s="24">
        <f t="shared" si="5"/>
        <v>3</v>
      </c>
      <c r="W71" s="11">
        <f>SUM(I71,L71,O71)</f>
        <v>10</v>
      </c>
    </row>
    <row r="72" spans="1:55" ht="15.75" x14ac:dyDescent="0.25">
      <c r="A72" s="11" t="s">
        <v>496</v>
      </c>
      <c r="B72" s="11" t="s">
        <v>1237</v>
      </c>
      <c r="D72" s="11" t="s">
        <v>1238</v>
      </c>
      <c r="H72" s="11" t="s">
        <v>1473</v>
      </c>
      <c r="I72" s="14">
        <v>4</v>
      </c>
      <c r="J72" s="3" t="s">
        <v>164</v>
      </c>
      <c r="K72" s="4">
        <v>20</v>
      </c>
      <c r="L72" s="5">
        <v>2</v>
      </c>
      <c r="M72" s="6" t="s">
        <v>164</v>
      </c>
      <c r="N72" s="7">
        <v>23</v>
      </c>
      <c r="O72" s="8">
        <v>2</v>
      </c>
      <c r="P72" s="9" t="s">
        <v>164</v>
      </c>
      <c r="Q72" s="10">
        <v>25</v>
      </c>
      <c r="S72" s="11" t="str">
        <f t="shared" si="3"/>
        <v/>
      </c>
      <c r="T72" s="13">
        <f t="shared" si="4"/>
        <v>68</v>
      </c>
      <c r="U72" s="24">
        <f t="shared" si="5"/>
        <v>3</v>
      </c>
      <c r="W72" s="11">
        <f>SUM(I72,L72,O72)</f>
        <v>8</v>
      </c>
    </row>
    <row r="73" spans="1:55" s="25" customFormat="1" ht="15.75" x14ac:dyDescent="0.25">
      <c r="J73" s="26"/>
      <c r="K73" s="27"/>
      <c r="M73" s="26"/>
      <c r="N73" s="27"/>
      <c r="P73" s="26"/>
      <c r="Q73" s="27"/>
      <c r="T73" s="28"/>
      <c r="U73" s="29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</row>
    <row r="74" spans="1:55" ht="15.75" x14ac:dyDescent="0.25">
      <c r="A74" s="11" t="s">
        <v>497</v>
      </c>
      <c r="B74" s="11" t="s">
        <v>1340</v>
      </c>
      <c r="D74" s="11" t="s">
        <v>1341</v>
      </c>
      <c r="H74" s="11" t="s">
        <v>1212</v>
      </c>
      <c r="I74" s="14">
        <v>4</v>
      </c>
      <c r="J74" s="3" t="s">
        <v>164</v>
      </c>
      <c r="K74" s="4">
        <v>24</v>
      </c>
      <c r="L74" s="5">
        <v>3</v>
      </c>
      <c r="M74" s="6" t="s">
        <v>164</v>
      </c>
      <c r="N74" s="7">
        <v>25</v>
      </c>
      <c r="O74" s="8">
        <v>2</v>
      </c>
      <c r="P74" s="9" t="s">
        <v>164</v>
      </c>
      <c r="Q74" s="10">
        <v>24</v>
      </c>
      <c r="S74" s="11" t="str">
        <f t="shared" si="3"/>
        <v/>
      </c>
      <c r="T74" s="13">
        <f t="shared" si="4"/>
        <v>73</v>
      </c>
      <c r="U74" s="24">
        <f t="shared" si="5"/>
        <v>3</v>
      </c>
      <c r="W74" s="11">
        <f>SUM(I74,L74,O74)</f>
        <v>9</v>
      </c>
      <c r="AA74" s="11">
        <f>SUM(T74,T76,T75,T77,-AD74)</f>
        <v>213</v>
      </c>
      <c r="AD74" s="11">
        <f>MIN(T74:T77)</f>
        <v>0</v>
      </c>
    </row>
    <row r="75" spans="1:55" ht="15.75" x14ac:dyDescent="0.25">
      <c r="A75" s="11" t="s">
        <v>498</v>
      </c>
      <c r="B75" s="11" t="s">
        <v>1342</v>
      </c>
      <c r="D75" s="11" t="s">
        <v>1343</v>
      </c>
      <c r="H75" s="11" t="s">
        <v>1344</v>
      </c>
      <c r="I75" s="14">
        <v>1</v>
      </c>
      <c r="J75" s="3" t="s">
        <v>164</v>
      </c>
      <c r="K75" s="4">
        <v>25</v>
      </c>
      <c r="L75" s="5">
        <v>4</v>
      </c>
      <c r="M75" s="6" t="s">
        <v>164</v>
      </c>
      <c r="N75" s="7">
        <v>22</v>
      </c>
      <c r="O75" s="8">
        <v>2</v>
      </c>
      <c r="P75" s="9" t="s">
        <v>164</v>
      </c>
      <c r="Q75" s="10">
        <v>24</v>
      </c>
      <c r="S75" s="11" t="str">
        <f t="shared" si="3"/>
        <v/>
      </c>
      <c r="T75" s="13">
        <f t="shared" si="4"/>
        <v>71</v>
      </c>
      <c r="U75" s="24">
        <f t="shared" si="5"/>
        <v>3</v>
      </c>
      <c r="W75" s="11">
        <f>SUM(I75,L75,O75)</f>
        <v>7</v>
      </c>
    </row>
    <row r="76" spans="1:55" ht="15.75" x14ac:dyDescent="0.25">
      <c r="A76" s="11" t="s">
        <v>499</v>
      </c>
      <c r="B76" s="11" t="s">
        <v>1345</v>
      </c>
      <c r="D76" s="11" t="s">
        <v>1346</v>
      </c>
      <c r="F76" s="11" t="s">
        <v>1347</v>
      </c>
      <c r="H76" s="11" t="s">
        <v>1348</v>
      </c>
      <c r="I76" s="14">
        <v>4</v>
      </c>
      <c r="J76" s="3" t="s">
        <v>164</v>
      </c>
      <c r="K76" s="4">
        <v>23</v>
      </c>
      <c r="L76" s="5">
        <v>4</v>
      </c>
      <c r="M76" s="6" t="s">
        <v>164</v>
      </c>
      <c r="N76" s="7">
        <v>23</v>
      </c>
      <c r="O76" s="8">
        <v>4</v>
      </c>
      <c r="P76" s="9" t="s">
        <v>164</v>
      </c>
      <c r="Q76" s="10">
        <v>23</v>
      </c>
      <c r="S76" s="11" t="str">
        <f t="shared" si="3"/>
        <v/>
      </c>
      <c r="T76" s="13">
        <f t="shared" si="4"/>
        <v>69</v>
      </c>
      <c r="U76" s="24">
        <f t="shared" si="5"/>
        <v>3</v>
      </c>
      <c r="W76" s="11">
        <f>SUM(I76,L76,O76)</f>
        <v>12</v>
      </c>
    </row>
    <row r="77" spans="1:55" ht="15.75" x14ac:dyDescent="0.25">
      <c r="A77" s="11" t="s">
        <v>500</v>
      </c>
      <c r="S77" s="11" t="str">
        <f t="shared" si="3"/>
        <v/>
      </c>
      <c r="T77" s="13">
        <f t="shared" si="4"/>
        <v>0</v>
      </c>
      <c r="U77" s="24">
        <f t="shared" si="5"/>
        <v>0</v>
      </c>
      <c r="W77" s="11">
        <f>SUM(I77,L77,O77)</f>
        <v>0</v>
      </c>
    </row>
    <row r="78" spans="1:55" s="25" customFormat="1" ht="15.75" x14ac:dyDescent="0.25">
      <c r="J78" s="26"/>
      <c r="K78" s="27"/>
      <c r="M78" s="26"/>
      <c r="N78" s="27"/>
      <c r="P78" s="26"/>
      <c r="Q78" s="27"/>
      <c r="T78" s="28"/>
      <c r="U78" s="29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</row>
    <row r="79" spans="1:55" ht="15.75" x14ac:dyDescent="0.25">
      <c r="A79" s="11" t="s">
        <v>501</v>
      </c>
      <c r="B79" s="11" t="s">
        <v>1349</v>
      </c>
      <c r="D79" s="11" t="s">
        <v>1350</v>
      </c>
      <c r="H79" s="11" t="s">
        <v>1351</v>
      </c>
      <c r="I79" s="14">
        <v>4</v>
      </c>
      <c r="J79" s="3" t="s">
        <v>164</v>
      </c>
      <c r="K79" s="4">
        <v>20</v>
      </c>
      <c r="L79" s="5">
        <v>4</v>
      </c>
      <c r="M79" s="6" t="s">
        <v>152</v>
      </c>
      <c r="N79" s="7">
        <v>20</v>
      </c>
      <c r="O79" s="8">
        <v>2</v>
      </c>
      <c r="P79" s="9" t="s">
        <v>164</v>
      </c>
      <c r="Q79" s="10">
        <v>25</v>
      </c>
      <c r="S79" s="11" t="str">
        <f t="shared" si="3"/>
        <v/>
      </c>
      <c r="T79" s="13">
        <f t="shared" si="4"/>
        <v>65</v>
      </c>
      <c r="U79" s="24">
        <f t="shared" si="5"/>
        <v>2</v>
      </c>
      <c r="W79" s="11">
        <f>SUM(I79,L79,O79)</f>
        <v>10</v>
      </c>
      <c r="AA79" s="11">
        <f>SUM(T79,T81,T80,T82,-AD79)</f>
        <v>65</v>
      </c>
      <c r="AD79" s="11">
        <f>MIN(T79:T82)</f>
        <v>0</v>
      </c>
    </row>
    <row r="80" spans="1:55" ht="15.75" x14ac:dyDescent="0.25">
      <c r="A80" s="11" t="s">
        <v>502</v>
      </c>
      <c r="S80" s="11" t="str">
        <f t="shared" si="3"/>
        <v/>
      </c>
      <c r="T80" s="13">
        <f t="shared" si="4"/>
        <v>0</v>
      </c>
      <c r="U80" s="24">
        <f t="shared" si="5"/>
        <v>0</v>
      </c>
      <c r="W80" s="11">
        <f>SUM(I80,L80,O80)</f>
        <v>0</v>
      </c>
    </row>
    <row r="81" spans="1:55" ht="15.75" x14ac:dyDescent="0.25">
      <c r="A81" s="11" t="s">
        <v>503</v>
      </c>
      <c r="S81" s="11" t="str">
        <f t="shared" si="3"/>
        <v/>
      </c>
      <c r="T81" s="13">
        <f t="shared" si="4"/>
        <v>0</v>
      </c>
      <c r="U81" s="24">
        <f t="shared" si="5"/>
        <v>0</v>
      </c>
      <c r="W81" s="11">
        <f>SUM(I81,L81,O81)</f>
        <v>0</v>
      </c>
    </row>
    <row r="82" spans="1:55" ht="15.75" x14ac:dyDescent="0.25">
      <c r="A82" s="11" t="s">
        <v>504</v>
      </c>
      <c r="S82" s="11" t="str">
        <f t="shared" si="3"/>
        <v/>
      </c>
      <c r="T82" s="13">
        <f t="shared" si="4"/>
        <v>0</v>
      </c>
      <c r="U82" s="24">
        <f t="shared" si="5"/>
        <v>0</v>
      </c>
      <c r="W82" s="11">
        <f>SUM(I82,L82,O82)</f>
        <v>0</v>
      </c>
    </row>
    <row r="83" spans="1:55" s="25" customFormat="1" ht="15.75" x14ac:dyDescent="0.25">
      <c r="J83" s="26"/>
      <c r="K83" s="27"/>
      <c r="M83" s="26"/>
      <c r="N83" s="27"/>
      <c r="P83" s="26"/>
      <c r="Q83" s="27"/>
      <c r="T83" s="28"/>
      <c r="U83" s="29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</row>
    <row r="84" spans="1:55" ht="15.75" x14ac:dyDescent="0.25">
      <c r="A84" s="11" t="s">
        <v>505</v>
      </c>
      <c r="S84" s="11" t="str">
        <f t="shared" si="3"/>
        <v/>
      </c>
      <c r="T84" s="13">
        <f t="shared" si="4"/>
        <v>0</v>
      </c>
      <c r="U84" s="24">
        <f t="shared" si="5"/>
        <v>0</v>
      </c>
      <c r="W84" s="11">
        <f>SUM(I84,L84,O84)</f>
        <v>0</v>
      </c>
      <c r="AA84" s="11">
        <f>SUM(T84,T86,T85,T87,-AD84)</f>
        <v>203</v>
      </c>
      <c r="AD84" s="11">
        <f>MIN(T84:T87)</f>
        <v>0</v>
      </c>
    </row>
    <row r="85" spans="1:55" ht="15.75" x14ac:dyDescent="0.25">
      <c r="A85" s="11" t="s">
        <v>506</v>
      </c>
      <c r="B85" s="11" t="s">
        <v>1355</v>
      </c>
      <c r="D85" s="11" t="s">
        <v>1356</v>
      </c>
      <c r="H85" s="11" t="s">
        <v>1121</v>
      </c>
      <c r="I85" s="14">
        <v>4</v>
      </c>
      <c r="J85" s="3" t="s">
        <v>164</v>
      </c>
      <c r="K85" s="4">
        <v>20</v>
      </c>
      <c r="L85" s="5">
        <v>4</v>
      </c>
      <c r="M85" s="6" t="s">
        <v>164</v>
      </c>
      <c r="N85" s="7">
        <v>22</v>
      </c>
      <c r="O85" s="8">
        <v>4</v>
      </c>
      <c r="P85" s="9" t="s">
        <v>164</v>
      </c>
      <c r="Q85" s="10">
        <v>24</v>
      </c>
      <c r="S85" s="11" t="str">
        <f t="shared" si="3"/>
        <v/>
      </c>
      <c r="T85" s="13">
        <f t="shared" si="4"/>
        <v>66</v>
      </c>
      <c r="U85" s="24">
        <f t="shared" si="5"/>
        <v>3</v>
      </c>
      <c r="W85" s="11">
        <f>SUM(I85,L85,O85)</f>
        <v>12</v>
      </c>
    </row>
    <row r="86" spans="1:55" ht="15.75" x14ac:dyDescent="0.25">
      <c r="A86" s="11" t="s">
        <v>507</v>
      </c>
      <c r="B86" s="11" t="s">
        <v>1357</v>
      </c>
      <c r="D86" s="11" t="s">
        <v>1358</v>
      </c>
      <c r="H86" s="11" t="s">
        <v>1306</v>
      </c>
      <c r="I86" s="14">
        <v>3</v>
      </c>
      <c r="J86" s="3" t="s">
        <v>164</v>
      </c>
      <c r="K86" s="4">
        <v>24</v>
      </c>
      <c r="L86" s="5">
        <v>1</v>
      </c>
      <c r="M86" s="6" t="s">
        <v>164</v>
      </c>
      <c r="N86" s="7">
        <v>24</v>
      </c>
      <c r="O86" s="8">
        <v>3</v>
      </c>
      <c r="P86" s="9" t="s">
        <v>164</v>
      </c>
      <c r="Q86" s="10">
        <v>23</v>
      </c>
      <c r="S86" s="11" t="str">
        <f t="shared" si="3"/>
        <v/>
      </c>
      <c r="T86" s="13">
        <f t="shared" si="4"/>
        <v>71</v>
      </c>
      <c r="U86" s="24">
        <f t="shared" si="5"/>
        <v>3</v>
      </c>
      <c r="W86" s="11">
        <f>SUM(I86,L86,O86)</f>
        <v>7</v>
      </c>
    </row>
    <row r="87" spans="1:55" ht="15.75" x14ac:dyDescent="0.25">
      <c r="A87" s="11" t="s">
        <v>508</v>
      </c>
      <c r="B87" s="11" t="s">
        <v>1359</v>
      </c>
      <c r="D87" s="11" t="s">
        <v>1360</v>
      </c>
      <c r="H87" s="11" t="s">
        <v>1361</v>
      </c>
      <c r="I87" s="14">
        <v>3</v>
      </c>
      <c r="J87" s="3" t="s">
        <v>164</v>
      </c>
      <c r="K87" s="4">
        <v>25</v>
      </c>
      <c r="L87" s="5">
        <v>4</v>
      </c>
      <c r="M87" s="6" t="s">
        <v>152</v>
      </c>
      <c r="N87" s="7">
        <v>16</v>
      </c>
      <c r="O87" s="8">
        <v>2</v>
      </c>
      <c r="P87" s="9" t="s">
        <v>164</v>
      </c>
      <c r="Q87" s="10">
        <v>25</v>
      </c>
      <c r="S87" s="11" t="str">
        <f t="shared" si="3"/>
        <v/>
      </c>
      <c r="T87" s="13">
        <f t="shared" si="4"/>
        <v>66</v>
      </c>
      <c r="U87" s="24">
        <f t="shared" si="5"/>
        <v>2</v>
      </c>
      <c r="W87" s="11">
        <f>SUM(I87,L87,O87)</f>
        <v>9</v>
      </c>
    </row>
    <row r="88" spans="1:55" s="25" customFormat="1" ht="15.75" x14ac:dyDescent="0.25">
      <c r="J88" s="26"/>
      <c r="K88" s="27"/>
      <c r="M88" s="26"/>
      <c r="N88" s="27"/>
      <c r="P88" s="26"/>
      <c r="Q88" s="27"/>
      <c r="T88" s="28"/>
      <c r="U88" s="29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</row>
    <row r="89" spans="1:55" ht="15.75" x14ac:dyDescent="0.25">
      <c r="A89" s="11" t="s">
        <v>509</v>
      </c>
      <c r="B89" s="11" t="s">
        <v>1362</v>
      </c>
      <c r="D89" s="11" t="s">
        <v>1363</v>
      </c>
      <c r="H89" s="11" t="s">
        <v>1364</v>
      </c>
      <c r="I89" s="14">
        <v>4</v>
      </c>
      <c r="J89" s="3" t="s">
        <v>1451</v>
      </c>
      <c r="K89" s="4">
        <v>21</v>
      </c>
      <c r="L89" s="5">
        <v>4</v>
      </c>
      <c r="M89" s="6" t="s">
        <v>152</v>
      </c>
      <c r="N89" s="7">
        <v>19</v>
      </c>
      <c r="O89" s="8">
        <v>4</v>
      </c>
      <c r="P89" s="9" t="s">
        <v>152</v>
      </c>
      <c r="Q89" s="10">
        <v>20</v>
      </c>
      <c r="S89" s="11" t="str">
        <f t="shared" si="3"/>
        <v/>
      </c>
      <c r="T89" s="13">
        <f t="shared" si="4"/>
        <v>60</v>
      </c>
      <c r="U89" s="24">
        <f t="shared" si="5"/>
        <v>1</v>
      </c>
      <c r="W89" s="11">
        <f>SUM(I89,L89,O89)</f>
        <v>12</v>
      </c>
      <c r="AA89" s="11">
        <f>SUM(T89,T91,T90,T92,-AD89)</f>
        <v>120</v>
      </c>
      <c r="AD89" s="11">
        <f>MIN(T89:T92)</f>
        <v>0</v>
      </c>
    </row>
    <row r="90" spans="1:55" ht="15.75" x14ac:dyDescent="0.25">
      <c r="A90" s="11" t="s">
        <v>510</v>
      </c>
      <c r="H90" s="11" t="s">
        <v>1454</v>
      </c>
      <c r="I90" s="14">
        <v>4</v>
      </c>
      <c r="J90" s="3" t="s">
        <v>1451</v>
      </c>
      <c r="K90" s="4">
        <v>22</v>
      </c>
      <c r="L90" s="5">
        <v>4</v>
      </c>
      <c r="M90" s="6" t="s">
        <v>152</v>
      </c>
      <c r="N90" s="7">
        <v>18</v>
      </c>
      <c r="O90" s="8">
        <v>4</v>
      </c>
      <c r="P90" s="9" t="s">
        <v>152</v>
      </c>
      <c r="Q90" s="10">
        <v>20</v>
      </c>
      <c r="S90" s="11" t="str">
        <f t="shared" si="3"/>
        <v/>
      </c>
      <c r="T90" s="13">
        <f t="shared" si="4"/>
        <v>60</v>
      </c>
      <c r="U90" s="24">
        <f t="shared" si="5"/>
        <v>1</v>
      </c>
      <c r="W90" s="11">
        <f>SUM(I90,L90,O90)</f>
        <v>12</v>
      </c>
    </row>
    <row r="91" spans="1:55" ht="15.75" x14ac:dyDescent="0.25">
      <c r="A91" s="11" t="s">
        <v>511</v>
      </c>
      <c r="S91" s="11" t="str">
        <f t="shared" si="3"/>
        <v/>
      </c>
      <c r="T91" s="13">
        <f t="shared" si="4"/>
        <v>0</v>
      </c>
      <c r="U91" s="24">
        <f t="shared" si="5"/>
        <v>0</v>
      </c>
      <c r="W91" s="11">
        <f>SUM(I91,L91,O91)</f>
        <v>0</v>
      </c>
    </row>
    <row r="92" spans="1:55" ht="15.75" x14ac:dyDescent="0.25">
      <c r="A92" s="11" t="s">
        <v>512</v>
      </c>
      <c r="S92" s="11" t="str">
        <f t="shared" si="3"/>
        <v/>
      </c>
      <c r="T92" s="13">
        <f t="shared" si="4"/>
        <v>0</v>
      </c>
      <c r="U92" s="24">
        <f t="shared" si="5"/>
        <v>0</v>
      </c>
      <c r="W92" s="11">
        <f>SUM(I92,L92,O92)</f>
        <v>0</v>
      </c>
    </row>
    <row r="93" spans="1:55" s="25" customFormat="1" ht="15.75" x14ac:dyDescent="0.25">
      <c r="J93" s="26"/>
      <c r="K93" s="27"/>
      <c r="M93" s="26"/>
      <c r="N93" s="27"/>
      <c r="P93" s="26"/>
      <c r="Q93" s="27"/>
      <c r="T93" s="28"/>
      <c r="U93" s="29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</row>
    <row r="94" spans="1:55" ht="15.75" x14ac:dyDescent="0.25">
      <c r="A94" s="11" t="s">
        <v>513</v>
      </c>
      <c r="B94" s="11" t="s">
        <v>1365</v>
      </c>
      <c r="D94" s="11" t="s">
        <v>1366</v>
      </c>
      <c r="H94" s="11" t="s">
        <v>1367</v>
      </c>
      <c r="I94" s="14">
        <v>4</v>
      </c>
      <c r="J94" s="3" t="s">
        <v>1451</v>
      </c>
      <c r="K94" s="4">
        <v>21</v>
      </c>
      <c r="L94" s="5">
        <v>4</v>
      </c>
      <c r="M94" s="6" t="s">
        <v>164</v>
      </c>
      <c r="N94" s="7">
        <v>24</v>
      </c>
      <c r="O94" s="8">
        <v>4</v>
      </c>
      <c r="P94" s="9" t="s">
        <v>164</v>
      </c>
      <c r="Q94" s="10">
        <v>25</v>
      </c>
      <c r="S94" s="11" t="str">
        <f t="shared" si="3"/>
        <v/>
      </c>
      <c r="T94" s="13">
        <f t="shared" si="4"/>
        <v>70</v>
      </c>
      <c r="U94" s="24">
        <f t="shared" si="5"/>
        <v>3</v>
      </c>
      <c r="W94" s="11">
        <f>SUM(I94,L94,O94)</f>
        <v>12</v>
      </c>
      <c r="AA94" s="11">
        <f>SUM(T94,T96,T95,T97,-AD94)</f>
        <v>116</v>
      </c>
      <c r="AD94" s="11">
        <f>MIN(T94:T97)</f>
        <v>0</v>
      </c>
    </row>
    <row r="95" spans="1:55" ht="15.75" x14ac:dyDescent="0.25">
      <c r="A95" s="11" t="s">
        <v>514</v>
      </c>
      <c r="B95" s="11" t="s">
        <v>1368</v>
      </c>
      <c r="D95" s="11" t="s">
        <v>1369</v>
      </c>
      <c r="H95" s="11" t="s">
        <v>1370</v>
      </c>
      <c r="I95" s="14">
        <v>2</v>
      </c>
      <c r="J95" s="3" t="s">
        <v>164</v>
      </c>
      <c r="K95" s="4">
        <v>24</v>
      </c>
      <c r="L95" s="5">
        <v>4</v>
      </c>
      <c r="M95" s="6" t="s">
        <v>164</v>
      </c>
      <c r="N95" s="7">
        <v>22</v>
      </c>
      <c r="Q95" s="10">
        <v>0</v>
      </c>
      <c r="S95" s="11" t="str">
        <f t="shared" si="3"/>
        <v/>
      </c>
      <c r="T95" s="13">
        <f t="shared" si="4"/>
        <v>46</v>
      </c>
      <c r="U95" s="24">
        <f t="shared" si="5"/>
        <v>2</v>
      </c>
      <c r="W95" s="11">
        <f>SUM(I95,L95,O95)</f>
        <v>6</v>
      </c>
    </row>
    <row r="96" spans="1:55" ht="15.75" x14ac:dyDescent="0.25">
      <c r="A96" s="11" t="s">
        <v>515</v>
      </c>
      <c r="S96" s="11" t="str">
        <f t="shared" si="3"/>
        <v/>
      </c>
      <c r="T96" s="13">
        <f t="shared" si="4"/>
        <v>0</v>
      </c>
      <c r="U96" s="24">
        <f t="shared" si="5"/>
        <v>0</v>
      </c>
      <c r="W96" s="11">
        <f>SUM(I96,L96,O96)</f>
        <v>0</v>
      </c>
    </row>
    <row r="97" spans="1:55" ht="15.75" x14ac:dyDescent="0.25">
      <c r="A97" s="11" t="s">
        <v>516</v>
      </c>
      <c r="S97" s="11" t="str">
        <f t="shared" si="3"/>
        <v/>
      </c>
      <c r="T97" s="13">
        <f t="shared" si="4"/>
        <v>0</v>
      </c>
      <c r="U97" s="24">
        <f t="shared" si="5"/>
        <v>0</v>
      </c>
      <c r="W97" s="11">
        <f>SUM(I97,L97,O97)</f>
        <v>0</v>
      </c>
    </row>
    <row r="98" spans="1:55" s="25" customFormat="1" ht="15.75" x14ac:dyDescent="0.25">
      <c r="J98" s="26"/>
      <c r="K98" s="27"/>
      <c r="M98" s="26"/>
      <c r="N98" s="27"/>
      <c r="P98" s="26"/>
      <c r="Q98" s="27"/>
      <c r="T98" s="28"/>
      <c r="U98" s="29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</row>
    <row r="99" spans="1:55" ht="15.75" x14ac:dyDescent="0.25">
      <c r="A99" s="11" t="s">
        <v>517</v>
      </c>
      <c r="B99" s="11" t="s">
        <v>1371</v>
      </c>
      <c r="D99" s="11" t="s">
        <v>1372</v>
      </c>
      <c r="H99" s="11" t="s">
        <v>1373</v>
      </c>
      <c r="K99" s="4">
        <v>0</v>
      </c>
      <c r="S99" s="11" t="str">
        <f t="shared" si="3"/>
        <v/>
      </c>
      <c r="T99" s="13">
        <f t="shared" si="4"/>
        <v>0</v>
      </c>
      <c r="U99" s="24">
        <f t="shared" si="5"/>
        <v>0</v>
      </c>
      <c r="W99" s="11">
        <f>SUM(I99,L99,O99)</f>
        <v>0</v>
      </c>
      <c r="AA99" s="11">
        <f>SUM(T99,T101,T100,T102,-AD99)</f>
        <v>71</v>
      </c>
      <c r="AD99" s="11">
        <f>MIN(T99:T102)</f>
        <v>0</v>
      </c>
    </row>
    <row r="100" spans="1:55" ht="15.75" x14ac:dyDescent="0.25">
      <c r="A100" s="11" t="s">
        <v>518</v>
      </c>
      <c r="B100" s="11" t="s">
        <v>1374</v>
      </c>
      <c r="D100" s="11" t="s">
        <v>1375</v>
      </c>
      <c r="H100" s="11" t="s">
        <v>1376</v>
      </c>
      <c r="I100" s="14">
        <v>4</v>
      </c>
      <c r="J100" s="3" t="s">
        <v>164</v>
      </c>
      <c r="K100" s="4">
        <v>24</v>
      </c>
      <c r="L100" s="5">
        <v>4</v>
      </c>
      <c r="M100" s="6" t="s">
        <v>164</v>
      </c>
      <c r="N100" s="7">
        <v>22</v>
      </c>
      <c r="O100" s="8">
        <v>1</v>
      </c>
      <c r="P100" s="9" t="s">
        <v>164</v>
      </c>
      <c r="Q100" s="10">
        <v>25</v>
      </c>
      <c r="S100" s="11" t="str">
        <f t="shared" si="3"/>
        <v/>
      </c>
      <c r="T100" s="13">
        <f t="shared" si="4"/>
        <v>71</v>
      </c>
      <c r="U100" s="24">
        <f t="shared" si="5"/>
        <v>3</v>
      </c>
      <c r="W100" s="11">
        <f>SUM(I100,L100,O100)</f>
        <v>9</v>
      </c>
    </row>
    <row r="101" spans="1:55" ht="15.75" x14ac:dyDescent="0.25">
      <c r="A101" s="11" t="s">
        <v>519</v>
      </c>
      <c r="S101" s="11" t="str">
        <f t="shared" si="3"/>
        <v/>
      </c>
      <c r="T101" s="13">
        <f t="shared" si="4"/>
        <v>0</v>
      </c>
      <c r="U101" s="24">
        <f t="shared" si="5"/>
        <v>0</v>
      </c>
      <c r="W101" s="11">
        <f>SUM(I101,L101,O101)</f>
        <v>0</v>
      </c>
    </row>
    <row r="102" spans="1:55" ht="15.75" x14ac:dyDescent="0.25">
      <c r="A102" s="11" t="s">
        <v>520</v>
      </c>
      <c r="S102" s="11" t="str">
        <f t="shared" si="3"/>
        <v/>
      </c>
      <c r="T102" s="13">
        <f t="shared" si="4"/>
        <v>0</v>
      </c>
      <c r="U102" s="24">
        <f t="shared" si="5"/>
        <v>0</v>
      </c>
      <c r="W102" s="11">
        <f>SUM(I102,L102,O102)</f>
        <v>0</v>
      </c>
    </row>
    <row r="103" spans="1:55" s="25" customFormat="1" ht="15.75" x14ac:dyDescent="0.25">
      <c r="J103" s="26"/>
      <c r="K103" s="27"/>
      <c r="M103" s="26"/>
      <c r="N103" s="27"/>
      <c r="P103" s="26"/>
      <c r="Q103" s="27"/>
      <c r="T103" s="28"/>
      <c r="U103" s="29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</row>
    <row r="104" spans="1:55" ht="15.75" x14ac:dyDescent="0.25">
      <c r="A104" s="11" t="s">
        <v>521</v>
      </c>
      <c r="S104" s="11" t="str">
        <f t="shared" si="3"/>
        <v/>
      </c>
      <c r="T104" s="13">
        <f t="shared" si="4"/>
        <v>0</v>
      </c>
      <c r="U104" s="24">
        <f t="shared" si="5"/>
        <v>0</v>
      </c>
      <c r="W104" s="11">
        <f>SUM(I104,L104,O104)</f>
        <v>0</v>
      </c>
      <c r="AA104" s="11">
        <f>SUM(T104,T106,T105,T107,-AD104)</f>
        <v>0</v>
      </c>
      <c r="AD104" s="11">
        <f>MIN(T104:T107)</f>
        <v>0</v>
      </c>
    </row>
    <row r="105" spans="1:55" ht="15.75" x14ac:dyDescent="0.25">
      <c r="A105" s="11" t="s">
        <v>522</v>
      </c>
      <c r="S105" s="11" t="str">
        <f t="shared" si="3"/>
        <v/>
      </c>
      <c r="T105" s="13">
        <f t="shared" si="4"/>
        <v>0</v>
      </c>
      <c r="U105" s="24">
        <f t="shared" si="5"/>
        <v>0</v>
      </c>
      <c r="W105" s="11">
        <f>SUM(I105,L105,O105)</f>
        <v>0</v>
      </c>
    </row>
    <row r="106" spans="1:55" ht="15.75" x14ac:dyDescent="0.25">
      <c r="A106" s="11" t="s">
        <v>523</v>
      </c>
      <c r="S106" s="11" t="str">
        <f t="shared" si="3"/>
        <v/>
      </c>
      <c r="T106" s="13">
        <f t="shared" si="4"/>
        <v>0</v>
      </c>
      <c r="U106" s="24">
        <f t="shared" si="5"/>
        <v>0</v>
      </c>
      <c r="W106" s="11">
        <f>SUM(I106,L106,O106)</f>
        <v>0</v>
      </c>
    </row>
    <row r="107" spans="1:55" ht="15.75" x14ac:dyDescent="0.25">
      <c r="A107" s="11" t="s">
        <v>524</v>
      </c>
      <c r="S107" s="11" t="str">
        <f t="shared" si="3"/>
        <v/>
      </c>
      <c r="T107" s="13">
        <f t="shared" si="4"/>
        <v>0</v>
      </c>
      <c r="U107" s="24">
        <f t="shared" si="5"/>
        <v>0</v>
      </c>
      <c r="W107" s="11">
        <f>SUM(I107,L107,O107)</f>
        <v>0</v>
      </c>
    </row>
    <row r="108" spans="1:55" s="25" customFormat="1" ht="15.75" x14ac:dyDescent="0.25">
      <c r="J108" s="26"/>
      <c r="K108" s="27"/>
      <c r="M108" s="26"/>
      <c r="N108" s="27"/>
      <c r="P108" s="26"/>
      <c r="Q108" s="27"/>
      <c r="T108" s="28"/>
      <c r="U108" s="29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</row>
    <row r="109" spans="1:55" ht="15.75" x14ac:dyDescent="0.25">
      <c r="A109" s="11" t="s">
        <v>525</v>
      </c>
      <c r="S109" s="11" t="str">
        <f t="shared" si="3"/>
        <v/>
      </c>
      <c r="T109" s="13">
        <f t="shared" si="4"/>
        <v>0</v>
      </c>
      <c r="U109" s="24">
        <f t="shared" si="5"/>
        <v>0</v>
      </c>
      <c r="W109" s="11">
        <f>SUM(I109,L109,O109)</f>
        <v>0</v>
      </c>
      <c r="AA109" s="11">
        <f>SUM(T109,T111,T110,T112,-AD109)</f>
        <v>0</v>
      </c>
      <c r="AD109" s="11">
        <f>MIN(T109:T112)</f>
        <v>0</v>
      </c>
    </row>
    <row r="110" spans="1:55" ht="15.75" x14ac:dyDescent="0.25">
      <c r="A110" s="11" t="s">
        <v>526</v>
      </c>
      <c r="S110" s="11" t="str">
        <f t="shared" si="3"/>
        <v/>
      </c>
      <c r="T110" s="13">
        <f t="shared" si="4"/>
        <v>0</v>
      </c>
      <c r="U110" s="24">
        <f t="shared" si="5"/>
        <v>0</v>
      </c>
      <c r="W110" s="11">
        <f>SUM(I110,L110,O110)</f>
        <v>0</v>
      </c>
    </row>
    <row r="111" spans="1:55" ht="15.75" x14ac:dyDescent="0.25">
      <c r="A111" s="11" t="s">
        <v>527</v>
      </c>
      <c r="S111" s="11" t="str">
        <f t="shared" si="3"/>
        <v/>
      </c>
      <c r="T111" s="13">
        <f t="shared" si="4"/>
        <v>0</v>
      </c>
      <c r="U111" s="24">
        <f t="shared" si="5"/>
        <v>0</v>
      </c>
      <c r="W111" s="11">
        <f>SUM(I111,L111,O111)</f>
        <v>0</v>
      </c>
    </row>
    <row r="112" spans="1:55" ht="15.75" x14ac:dyDescent="0.25">
      <c r="A112" s="11" t="s">
        <v>528</v>
      </c>
      <c r="S112" s="11" t="str">
        <f t="shared" si="3"/>
        <v/>
      </c>
      <c r="T112" s="13">
        <f t="shared" si="4"/>
        <v>0</v>
      </c>
      <c r="U112" s="24">
        <f t="shared" si="5"/>
        <v>0</v>
      </c>
      <c r="W112" s="11">
        <f>SUM(I112,L112,O112)</f>
        <v>0</v>
      </c>
    </row>
    <row r="113" spans="1:55" s="25" customFormat="1" ht="15.75" x14ac:dyDescent="0.25">
      <c r="J113" s="26"/>
      <c r="K113" s="27"/>
      <c r="M113" s="26"/>
      <c r="N113" s="27"/>
      <c r="P113" s="26"/>
      <c r="Q113" s="27"/>
      <c r="T113" s="28"/>
      <c r="U113" s="29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</row>
    <row r="114" spans="1:55" ht="15.75" x14ac:dyDescent="0.25">
      <c r="A114" s="11" t="s">
        <v>529</v>
      </c>
      <c r="S114" s="11" t="str">
        <f t="shared" si="3"/>
        <v/>
      </c>
      <c r="T114" s="13">
        <f t="shared" si="4"/>
        <v>0</v>
      </c>
      <c r="U114" s="24">
        <f t="shared" si="5"/>
        <v>0</v>
      </c>
      <c r="W114" s="11">
        <f>SUM(I114,L114,O114)</f>
        <v>0</v>
      </c>
      <c r="AA114" s="11">
        <f>SUM(T114,T116,T115,T117,-AD114)</f>
        <v>0</v>
      </c>
      <c r="AD114" s="11">
        <f>MIN(T114:T117)</f>
        <v>0</v>
      </c>
    </row>
    <row r="115" spans="1:55" ht="15.75" x14ac:dyDescent="0.25">
      <c r="A115" s="11" t="s">
        <v>530</v>
      </c>
      <c r="S115" s="11" t="str">
        <f t="shared" si="3"/>
        <v/>
      </c>
      <c r="T115" s="13">
        <f t="shared" si="4"/>
        <v>0</v>
      </c>
      <c r="U115" s="24">
        <f t="shared" si="5"/>
        <v>0</v>
      </c>
      <c r="W115" s="11">
        <f>SUM(I115,L115,O115)</f>
        <v>0</v>
      </c>
    </row>
    <row r="116" spans="1:55" ht="15.75" x14ac:dyDescent="0.25">
      <c r="A116" s="11" t="s">
        <v>531</v>
      </c>
      <c r="S116" s="11" t="str">
        <f t="shared" si="3"/>
        <v/>
      </c>
      <c r="T116" s="13">
        <f t="shared" si="4"/>
        <v>0</v>
      </c>
      <c r="U116" s="24">
        <f t="shared" si="5"/>
        <v>0</v>
      </c>
      <c r="W116" s="11">
        <f>SUM(I116,L116,O116)</f>
        <v>0</v>
      </c>
    </row>
    <row r="117" spans="1:55" ht="15.75" x14ac:dyDescent="0.25">
      <c r="A117" s="11" t="s">
        <v>532</v>
      </c>
      <c r="S117" s="11" t="str">
        <f t="shared" si="3"/>
        <v/>
      </c>
      <c r="T117" s="13">
        <f t="shared" si="4"/>
        <v>0</v>
      </c>
      <c r="U117" s="24">
        <f t="shared" si="5"/>
        <v>0</v>
      </c>
      <c r="W117" s="11">
        <f>SUM(I117,L117,O117)</f>
        <v>0</v>
      </c>
    </row>
    <row r="118" spans="1:55" s="25" customFormat="1" ht="15.75" x14ac:dyDescent="0.25">
      <c r="J118" s="26"/>
      <c r="K118" s="27"/>
      <c r="M118" s="26"/>
      <c r="N118" s="27"/>
      <c r="P118" s="26"/>
      <c r="Q118" s="27"/>
      <c r="T118" s="28"/>
      <c r="U118" s="29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</row>
    <row r="119" spans="1:55" ht="15.75" x14ac:dyDescent="0.25">
      <c r="A119" s="11" t="s">
        <v>533</v>
      </c>
      <c r="S119" s="11" t="str">
        <f t="shared" si="3"/>
        <v/>
      </c>
      <c r="T119" s="13">
        <f t="shared" si="4"/>
        <v>0</v>
      </c>
      <c r="U119" s="24">
        <f t="shared" si="5"/>
        <v>0</v>
      </c>
      <c r="W119" s="11">
        <f>SUM(I119,L119,O119)</f>
        <v>0</v>
      </c>
      <c r="AA119" s="11">
        <f>SUM(T119,T121,T120,T122,-AD119)</f>
        <v>0</v>
      </c>
      <c r="AD119" s="11">
        <f>MIN(T119:T122)</f>
        <v>0</v>
      </c>
    </row>
    <row r="120" spans="1:55" ht="15.75" x14ac:dyDescent="0.25">
      <c r="A120" s="11" t="s">
        <v>534</v>
      </c>
      <c r="S120" s="11" t="str">
        <f t="shared" si="3"/>
        <v/>
      </c>
      <c r="T120" s="13">
        <f t="shared" si="4"/>
        <v>0</v>
      </c>
      <c r="U120" s="24">
        <f t="shared" si="5"/>
        <v>0</v>
      </c>
      <c r="W120" s="11">
        <f>SUM(I120,L120,O120)</f>
        <v>0</v>
      </c>
    </row>
    <row r="121" spans="1:55" ht="15.75" x14ac:dyDescent="0.25">
      <c r="A121" s="11" t="s">
        <v>535</v>
      </c>
      <c r="S121" s="11" t="str">
        <f t="shared" si="3"/>
        <v/>
      </c>
      <c r="T121" s="13">
        <f t="shared" si="4"/>
        <v>0</v>
      </c>
      <c r="U121" s="24">
        <f t="shared" si="5"/>
        <v>0</v>
      </c>
      <c r="W121" s="11">
        <f>SUM(I121,L121,O121)</f>
        <v>0</v>
      </c>
    </row>
    <row r="122" spans="1:55" ht="15.75" x14ac:dyDescent="0.25">
      <c r="A122" s="11" t="s">
        <v>536</v>
      </c>
      <c r="S122" s="11" t="str">
        <f t="shared" si="3"/>
        <v/>
      </c>
      <c r="T122" s="13">
        <f t="shared" si="4"/>
        <v>0</v>
      </c>
      <c r="U122" s="24">
        <f t="shared" si="5"/>
        <v>0</v>
      </c>
      <c r="W122" s="11">
        <f>SUM(I122,L122,O122)</f>
        <v>0</v>
      </c>
    </row>
    <row r="123" spans="1:55" s="25" customFormat="1" ht="15.75" x14ac:dyDescent="0.25">
      <c r="J123" s="26"/>
      <c r="K123" s="27"/>
      <c r="M123" s="26"/>
      <c r="N123" s="27"/>
      <c r="P123" s="26"/>
      <c r="Q123" s="27"/>
      <c r="T123" s="28"/>
      <c r="U123" s="29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</row>
    <row r="124" spans="1:55" ht="15.75" x14ac:dyDescent="0.25">
      <c r="A124" s="11" t="s">
        <v>537</v>
      </c>
      <c r="S124" s="11" t="str">
        <f t="shared" si="3"/>
        <v/>
      </c>
      <c r="T124" s="13">
        <f t="shared" si="4"/>
        <v>0</v>
      </c>
      <c r="U124" s="24">
        <f t="shared" si="5"/>
        <v>0</v>
      </c>
      <c r="W124" s="11">
        <f>SUM(I124,L124,O124)</f>
        <v>0</v>
      </c>
      <c r="AA124" s="11">
        <f>SUM(T124,T126,T125,T127,-AD124)</f>
        <v>0</v>
      </c>
      <c r="AD124" s="11">
        <f>MIN(T124:T127)</f>
        <v>0</v>
      </c>
    </row>
    <row r="125" spans="1:55" ht="15.75" x14ac:dyDescent="0.25">
      <c r="A125" s="11" t="s">
        <v>538</v>
      </c>
      <c r="S125" s="11" t="str">
        <f t="shared" si="3"/>
        <v/>
      </c>
      <c r="T125" s="13">
        <f t="shared" si="4"/>
        <v>0</v>
      </c>
      <c r="U125" s="24">
        <f t="shared" si="5"/>
        <v>0</v>
      </c>
      <c r="W125" s="11">
        <f>SUM(I125,L125,O125)</f>
        <v>0</v>
      </c>
    </row>
    <row r="126" spans="1:55" ht="15.75" x14ac:dyDescent="0.25">
      <c r="A126" s="11" t="s">
        <v>539</v>
      </c>
      <c r="S126" s="11" t="str">
        <f t="shared" si="3"/>
        <v/>
      </c>
      <c r="T126" s="13">
        <f t="shared" si="4"/>
        <v>0</v>
      </c>
      <c r="U126" s="24">
        <f t="shared" si="5"/>
        <v>0</v>
      </c>
      <c r="W126" s="11">
        <f>SUM(I126,L126,O126)</f>
        <v>0</v>
      </c>
    </row>
    <row r="127" spans="1:55" ht="15.75" x14ac:dyDescent="0.25">
      <c r="A127" s="11" t="s">
        <v>540</v>
      </c>
      <c r="S127" s="11" t="str">
        <f t="shared" si="3"/>
        <v/>
      </c>
      <c r="T127" s="13">
        <f t="shared" si="4"/>
        <v>0</v>
      </c>
      <c r="U127" s="24">
        <f t="shared" si="5"/>
        <v>0</v>
      </c>
      <c r="W127" s="11">
        <f>SUM(I127,L127,O127)</f>
        <v>0</v>
      </c>
    </row>
    <row r="128" spans="1:55" s="25" customFormat="1" ht="15.75" x14ac:dyDescent="0.25">
      <c r="J128" s="26"/>
      <c r="K128" s="27"/>
      <c r="M128" s="26"/>
      <c r="N128" s="27"/>
      <c r="P128" s="26"/>
      <c r="Q128" s="27"/>
      <c r="T128" s="28"/>
      <c r="U128" s="29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</row>
    <row r="129" spans="1:55" ht="15.75" x14ac:dyDescent="0.25">
      <c r="A129" s="11" t="s">
        <v>541</v>
      </c>
      <c r="S129" s="11" t="str">
        <f t="shared" si="3"/>
        <v/>
      </c>
      <c r="T129" s="13">
        <f t="shared" si="4"/>
        <v>0</v>
      </c>
      <c r="U129" s="24">
        <f t="shared" si="5"/>
        <v>0</v>
      </c>
      <c r="W129" s="11">
        <f>SUM(I129,L129,O129)</f>
        <v>0</v>
      </c>
      <c r="AA129" s="11">
        <f>SUM(T129,T131,T130,T132,-AD129)</f>
        <v>0</v>
      </c>
      <c r="AD129" s="11">
        <f>MIN(T129:T132)</f>
        <v>0</v>
      </c>
    </row>
    <row r="130" spans="1:55" ht="15.75" x14ac:dyDescent="0.25">
      <c r="A130" s="11" t="s">
        <v>542</v>
      </c>
      <c r="S130" s="11" t="str">
        <f t="shared" si="3"/>
        <v/>
      </c>
      <c r="T130" s="13">
        <f t="shared" si="4"/>
        <v>0</v>
      </c>
      <c r="U130" s="24">
        <f t="shared" si="5"/>
        <v>0</v>
      </c>
      <c r="W130" s="11">
        <f>SUM(I130,L130,O130)</f>
        <v>0</v>
      </c>
    </row>
    <row r="131" spans="1:55" ht="15.75" x14ac:dyDescent="0.25">
      <c r="A131" s="11" t="s">
        <v>543</v>
      </c>
      <c r="S131" s="11" t="str">
        <f t="shared" si="3"/>
        <v/>
      </c>
      <c r="T131" s="13">
        <f t="shared" si="4"/>
        <v>0</v>
      </c>
      <c r="U131" s="24">
        <f t="shared" si="5"/>
        <v>0</v>
      </c>
      <c r="W131" s="11">
        <f>SUM(I131,L131,O131)</f>
        <v>0</v>
      </c>
    </row>
    <row r="132" spans="1:55" ht="15.75" x14ac:dyDescent="0.25">
      <c r="A132" s="11" t="s">
        <v>544</v>
      </c>
      <c r="S132" s="11" t="str">
        <f t="shared" si="3"/>
        <v/>
      </c>
      <c r="T132" s="13">
        <f t="shared" si="4"/>
        <v>0</v>
      </c>
      <c r="U132" s="24">
        <f t="shared" si="5"/>
        <v>0</v>
      </c>
      <c r="W132" s="11">
        <f>SUM(I132,L132,O132)</f>
        <v>0</v>
      </c>
    </row>
    <row r="133" spans="1:55" s="25" customFormat="1" ht="15.75" x14ac:dyDescent="0.25">
      <c r="J133" s="26"/>
      <c r="K133" s="27"/>
      <c r="M133" s="26"/>
      <c r="N133" s="27"/>
      <c r="P133" s="26"/>
      <c r="Q133" s="27"/>
      <c r="T133" s="28"/>
      <c r="U133" s="29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</row>
    <row r="134" spans="1:55" ht="15.75" x14ac:dyDescent="0.25">
      <c r="A134" s="11" t="s">
        <v>545</v>
      </c>
      <c r="S134" s="11" t="str">
        <f t="shared" ref="S134:S152" si="6">IF(R134="1violation",-7*1,IF(R134="2violations",-7*2,IF(R134="3violations",-7*3,IF(R134="",""))))</f>
        <v/>
      </c>
      <c r="T134" s="13">
        <f t="shared" ref="T134:T152" si="7">SUM(K134,N134,Q134,S134)</f>
        <v>0</v>
      </c>
      <c r="U134" s="24">
        <f t="shared" ref="U134:U152" si="8">IF(J134="S",1*1)+IF(M134="S",1*1)+IF(P134="S",1*1)</f>
        <v>0</v>
      </c>
      <c r="W134" s="11">
        <f>SUM(I134,L134,O134)</f>
        <v>0</v>
      </c>
      <c r="AA134" s="11">
        <f>SUM(T134,T136,T135,T137,-AD134)</f>
        <v>0</v>
      </c>
      <c r="AD134" s="11">
        <f>MIN(T134:T137)</f>
        <v>0</v>
      </c>
    </row>
    <row r="135" spans="1:55" ht="15.75" x14ac:dyDescent="0.25">
      <c r="A135" s="11" t="s">
        <v>546</v>
      </c>
      <c r="S135" s="11" t="str">
        <f t="shared" si="6"/>
        <v/>
      </c>
      <c r="T135" s="13">
        <f t="shared" si="7"/>
        <v>0</v>
      </c>
      <c r="U135" s="24">
        <f t="shared" si="8"/>
        <v>0</v>
      </c>
      <c r="W135" s="11">
        <f>SUM(I135,L135,O135)</f>
        <v>0</v>
      </c>
    </row>
    <row r="136" spans="1:55" ht="15.75" x14ac:dyDescent="0.25">
      <c r="A136" s="11" t="s">
        <v>547</v>
      </c>
      <c r="S136" s="11" t="str">
        <f t="shared" si="6"/>
        <v/>
      </c>
      <c r="T136" s="13">
        <f t="shared" si="7"/>
        <v>0</v>
      </c>
      <c r="U136" s="24">
        <f t="shared" si="8"/>
        <v>0</v>
      </c>
      <c r="W136" s="11">
        <f>SUM(I136,L136,O136)</f>
        <v>0</v>
      </c>
    </row>
    <row r="137" spans="1:55" ht="15.75" x14ac:dyDescent="0.25">
      <c r="A137" s="11" t="s">
        <v>548</v>
      </c>
      <c r="S137" s="11" t="str">
        <f t="shared" si="6"/>
        <v/>
      </c>
      <c r="T137" s="13">
        <f t="shared" si="7"/>
        <v>0</v>
      </c>
      <c r="U137" s="24">
        <f t="shared" si="8"/>
        <v>0</v>
      </c>
      <c r="W137" s="11">
        <f>SUM(I137,L137,O137)</f>
        <v>0</v>
      </c>
    </row>
    <row r="138" spans="1:55" s="25" customFormat="1" ht="15.75" x14ac:dyDescent="0.25">
      <c r="J138" s="26"/>
      <c r="K138" s="27"/>
      <c r="M138" s="26"/>
      <c r="N138" s="27"/>
      <c r="P138" s="26"/>
      <c r="Q138" s="27"/>
      <c r="T138" s="28"/>
      <c r="U138" s="29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</row>
    <row r="139" spans="1:55" ht="15.75" x14ac:dyDescent="0.25">
      <c r="A139" s="11" t="s">
        <v>549</v>
      </c>
      <c r="S139" s="11" t="str">
        <f t="shared" si="6"/>
        <v/>
      </c>
      <c r="T139" s="13">
        <f t="shared" si="7"/>
        <v>0</v>
      </c>
      <c r="U139" s="24">
        <f t="shared" si="8"/>
        <v>0</v>
      </c>
      <c r="W139" s="11">
        <f>SUM(I139,L139,O139)</f>
        <v>0</v>
      </c>
      <c r="AA139" s="11">
        <f>SUM(T139,T141,T140,T142,-AD139)</f>
        <v>0</v>
      </c>
      <c r="AD139" s="11">
        <f>MIN(T139:T142)</f>
        <v>0</v>
      </c>
    </row>
    <row r="140" spans="1:55" ht="15.75" x14ac:dyDescent="0.25">
      <c r="A140" s="11" t="s">
        <v>550</v>
      </c>
      <c r="S140" s="11" t="str">
        <f t="shared" si="6"/>
        <v/>
      </c>
      <c r="T140" s="13">
        <f t="shared" si="7"/>
        <v>0</v>
      </c>
      <c r="U140" s="24">
        <f t="shared" si="8"/>
        <v>0</v>
      </c>
      <c r="W140" s="11">
        <f>SUM(I140,L140,O140)</f>
        <v>0</v>
      </c>
    </row>
    <row r="141" spans="1:55" ht="15.75" x14ac:dyDescent="0.25">
      <c r="A141" s="11" t="s">
        <v>551</v>
      </c>
      <c r="S141" s="11" t="str">
        <f t="shared" si="6"/>
        <v/>
      </c>
      <c r="T141" s="13">
        <f t="shared" si="7"/>
        <v>0</v>
      </c>
      <c r="U141" s="24">
        <f t="shared" si="8"/>
        <v>0</v>
      </c>
      <c r="W141" s="11">
        <f>SUM(I141,L141,O141)</f>
        <v>0</v>
      </c>
    </row>
    <row r="142" spans="1:55" ht="15.75" x14ac:dyDescent="0.25">
      <c r="A142" s="11" t="s">
        <v>552</v>
      </c>
      <c r="S142" s="11" t="str">
        <f t="shared" si="6"/>
        <v/>
      </c>
      <c r="T142" s="13">
        <f t="shared" si="7"/>
        <v>0</v>
      </c>
      <c r="U142" s="24">
        <f t="shared" si="8"/>
        <v>0</v>
      </c>
      <c r="W142" s="11">
        <f>SUM(I142,L142,O142)</f>
        <v>0</v>
      </c>
    </row>
    <row r="143" spans="1:55" s="25" customFormat="1" ht="15.75" x14ac:dyDescent="0.25">
      <c r="J143" s="26"/>
      <c r="K143" s="27"/>
      <c r="M143" s="26"/>
      <c r="N143" s="27"/>
      <c r="P143" s="26"/>
      <c r="Q143" s="27"/>
      <c r="T143" s="28"/>
      <c r="U143" s="29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</row>
    <row r="144" spans="1:55" ht="15.75" x14ac:dyDescent="0.25">
      <c r="A144" s="11" t="s">
        <v>553</v>
      </c>
      <c r="S144" s="11" t="str">
        <f t="shared" si="6"/>
        <v/>
      </c>
      <c r="T144" s="13">
        <f t="shared" si="7"/>
        <v>0</v>
      </c>
      <c r="U144" s="24">
        <f t="shared" si="8"/>
        <v>0</v>
      </c>
      <c r="W144" s="11">
        <f>SUM(I144,L144,O144)</f>
        <v>0</v>
      </c>
      <c r="AA144" s="11">
        <f>SUM(T144,T146,T145,T147,-AD144)</f>
        <v>0</v>
      </c>
      <c r="AD144" s="11">
        <f>MIN(T144:T147)</f>
        <v>0</v>
      </c>
    </row>
    <row r="145" spans="1:55" ht="15.75" x14ac:dyDescent="0.25">
      <c r="A145" s="11" t="s">
        <v>554</v>
      </c>
      <c r="S145" s="11" t="str">
        <f t="shared" si="6"/>
        <v/>
      </c>
      <c r="T145" s="13">
        <f t="shared" si="7"/>
        <v>0</v>
      </c>
      <c r="U145" s="24">
        <f t="shared" si="8"/>
        <v>0</v>
      </c>
      <c r="W145" s="11">
        <f>SUM(I145,L145,O145)</f>
        <v>0</v>
      </c>
    </row>
    <row r="146" spans="1:55" ht="15.75" x14ac:dyDescent="0.25">
      <c r="A146" s="11" t="s">
        <v>555</v>
      </c>
      <c r="S146" s="11" t="str">
        <f t="shared" si="6"/>
        <v/>
      </c>
      <c r="T146" s="13">
        <f t="shared" si="7"/>
        <v>0</v>
      </c>
      <c r="U146" s="24">
        <f t="shared" si="8"/>
        <v>0</v>
      </c>
      <c r="W146" s="11">
        <f>SUM(I146,L146,O146)</f>
        <v>0</v>
      </c>
    </row>
    <row r="147" spans="1:55" ht="15.75" x14ac:dyDescent="0.25">
      <c r="A147" s="11" t="s">
        <v>556</v>
      </c>
      <c r="S147" s="11" t="str">
        <f t="shared" si="6"/>
        <v/>
      </c>
      <c r="T147" s="13">
        <f t="shared" si="7"/>
        <v>0</v>
      </c>
      <c r="U147" s="24">
        <f t="shared" si="8"/>
        <v>0</v>
      </c>
      <c r="W147" s="11">
        <f>SUM(I147,L147,O147)</f>
        <v>0</v>
      </c>
    </row>
    <row r="148" spans="1:55" s="25" customFormat="1" ht="15.75" x14ac:dyDescent="0.25">
      <c r="J148" s="26"/>
      <c r="K148" s="27"/>
      <c r="M148" s="26"/>
      <c r="N148" s="27"/>
      <c r="P148" s="26"/>
      <c r="Q148" s="27"/>
      <c r="T148" s="28"/>
      <c r="U148" s="29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</row>
    <row r="149" spans="1:55" ht="15.75" x14ac:dyDescent="0.25">
      <c r="A149" s="11" t="s">
        <v>557</v>
      </c>
      <c r="S149" s="11" t="str">
        <f t="shared" si="6"/>
        <v/>
      </c>
      <c r="T149" s="13">
        <f t="shared" si="7"/>
        <v>0</v>
      </c>
      <c r="U149" s="24">
        <f t="shared" si="8"/>
        <v>0</v>
      </c>
      <c r="W149" s="11">
        <f>SUM(I149,L149,O149)</f>
        <v>0</v>
      </c>
      <c r="AA149" s="11">
        <f>SUM(T149,T151,T150,T152,-AD149)</f>
        <v>0</v>
      </c>
      <c r="AD149" s="11">
        <f>MIN(T149:T152)</f>
        <v>0</v>
      </c>
    </row>
    <row r="150" spans="1:55" ht="15.75" x14ac:dyDescent="0.25">
      <c r="A150" s="11" t="s">
        <v>558</v>
      </c>
      <c r="S150" s="11" t="str">
        <f t="shared" si="6"/>
        <v/>
      </c>
      <c r="T150" s="13">
        <f t="shared" si="7"/>
        <v>0</v>
      </c>
      <c r="U150" s="24">
        <f t="shared" si="8"/>
        <v>0</v>
      </c>
      <c r="W150" s="11">
        <f>SUM(I150,L150,O150)</f>
        <v>0</v>
      </c>
    </row>
    <row r="151" spans="1:55" ht="15.75" x14ac:dyDescent="0.25">
      <c r="A151" s="11" t="s">
        <v>559</v>
      </c>
      <c r="S151" s="11" t="str">
        <f t="shared" si="6"/>
        <v/>
      </c>
      <c r="T151" s="13">
        <f t="shared" si="7"/>
        <v>0</v>
      </c>
      <c r="U151" s="24">
        <f t="shared" si="8"/>
        <v>0</v>
      </c>
      <c r="W151" s="11">
        <f>SUM(I151,L151,O151)</f>
        <v>0</v>
      </c>
    </row>
    <row r="152" spans="1:55" ht="15.75" x14ac:dyDescent="0.25">
      <c r="A152" s="11" t="s">
        <v>560</v>
      </c>
      <c r="S152" s="11" t="str">
        <f t="shared" si="6"/>
        <v/>
      </c>
      <c r="T152" s="13">
        <f t="shared" si="7"/>
        <v>0</v>
      </c>
      <c r="U152" s="24">
        <f t="shared" si="8"/>
        <v>0</v>
      </c>
      <c r="W152" s="11">
        <f>SUM(I152,L152,O152)</f>
        <v>0</v>
      </c>
    </row>
  </sheetData>
  <conditionalFormatting sqref="S1:S1048576">
    <cfRule type="cellIs" dxfId="122" priority="6" operator="between">
      <formula>-21</formula>
      <formula>-8</formula>
    </cfRule>
    <cfRule type="cellIs" dxfId="121" priority="7" operator="between">
      <formula>-8</formula>
      <formula>-21</formula>
    </cfRule>
  </conditionalFormatting>
  <conditionalFormatting sqref="T1:U2 T153:U1048576 T4:T152 U3">
    <cfRule type="cellIs" dxfId="120" priority="5" operator="equal">
      <formula>15</formula>
    </cfRule>
  </conditionalFormatting>
  <conditionalFormatting sqref="U4:U152">
    <cfRule type="cellIs" dxfId="119" priority="3" operator="equal">
      <formula>3</formula>
    </cfRule>
  </conditionalFormatting>
  <conditionalFormatting sqref="U4:U152">
    <cfRule type="cellIs" dxfId="118" priority="2" operator="equal">
      <formula>2</formula>
    </cfRule>
  </conditionalFormatting>
  <conditionalFormatting sqref="V4:XFD152 A4:T83 A91:T152 I89:T90 A89:A90 A85:T88 A84 I84:T84">
    <cfRule type="expression" dxfId="117" priority="4">
      <formula>$S4&lt;=-8</formula>
    </cfRule>
  </conditionalFormatting>
  <conditionalFormatting sqref="T3">
    <cfRule type="cellIs" dxfId="116" priority="1" operator="equal">
      <formula>15</formula>
    </cfRule>
  </conditionalFormatting>
  <conditionalFormatting sqref="B89:H89">
    <cfRule type="expression" dxfId="115" priority="290">
      <formula>$S90&lt;=-8</formula>
    </cfRule>
  </conditionalFormatting>
  <dataValidations count="2">
    <dataValidation type="list" allowBlank="1" showInputMessage="1" showErrorMessage="1" sqref="R4:R152" xr:uid="{EDC341C6-DA14-3D45-BE2F-825E1A2C9CFD}">
      <formula1>$AE$1:$AG$1</formula1>
    </dataValidation>
    <dataValidation type="list" allowBlank="1" showInputMessage="1" showErrorMessage="1" sqref="J4:J7 P149:P152 M149:M152 P144:P147 M144:M147 P139:P142 M139:M142 P134:P137 M134:M137 P129:P132 M129:M132 P124:P127 M124:M127 P119:P122 M119:M122 P114:P117 M114:M117 P109:P112 M109:M112 P104:P107 M104:M107 P99:P102 M99:M102 P94:P97 M94:M97 P89:P92 M89:M92 P84:P87 M84:M87 P79:P82 M79:M82 P74:P77 M74:M77 P69:P72 M69:M72 P64:P67 M64:M67 P59:P62 M59:M62 P54:P57 M54:M57 P49:P52 M49:M52 P44:P47 M44:M47 P39:P42 M39:M42 P34:P37 M34:M37 P29:P32 M29:M32 P24:P27 M24:M27 P19:P22 M19:M22 P14:P17 M14:M17 P9:P12 M9:M12 P4:P7 M4:M7 J149:J152 J144:J147 J139:J142 J134:J137 J129:J132 J124:J127 J119:J122 J114:J117 J109:J112 J104:J107 J99:J102 J94:J97 J89:J92 J84:J87 J79:J82 J74:J77 J69:J72 J64:J67 J59:J62 J54:J57 J49:J52 J44:J47 J39:J42 J34:J37 J29:J32 J24:J27 J19:J22 J14:J17 J9:J12" xr:uid="{EAE6765C-21CB-D04D-B787-90E7A5912674}">
      <formula1>$Z$1:$AD$1</formula1>
    </dataValidation>
  </dataValidations>
  <pageMargins left="0.7" right="0.7" top="0.75" bottom="0.75" header="0.3" footer="0.3"/>
  <pageSetup scale="4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22"/>
  <sheetViews>
    <sheetView workbookViewId="0">
      <selection activeCell="I66" sqref="I66"/>
    </sheetView>
  </sheetViews>
  <sheetFormatPr defaultColWidth="8.7109375" defaultRowHeight="15" x14ac:dyDescent="0.25"/>
  <cols>
    <col min="1" max="3" width="10.28515625" customWidth="1"/>
    <col min="4" max="4" width="10.28515625" style="51" customWidth="1"/>
    <col min="5" max="5" width="18.140625" bestFit="1" customWidth="1"/>
    <col min="6" max="6" width="18.140625" customWidth="1"/>
    <col min="7" max="7" width="11.7109375" bestFit="1" customWidth="1"/>
    <col min="8" max="8" width="11.7109375" customWidth="1"/>
    <col min="9" max="9" width="11.7109375" bestFit="1" customWidth="1"/>
    <col min="10" max="10" width="11.7109375" customWidth="1"/>
    <col min="11" max="12" width="15.7109375" style="1" bestFit="1" customWidth="1"/>
  </cols>
  <sheetData>
    <row r="1" spans="1:12" x14ac:dyDescent="0.25">
      <c r="A1" t="s">
        <v>196</v>
      </c>
      <c r="E1" t="s">
        <v>189</v>
      </c>
    </row>
    <row r="2" spans="1:12" x14ac:dyDescent="0.25">
      <c r="A2" t="s">
        <v>184</v>
      </c>
      <c r="B2" t="s">
        <v>182</v>
      </c>
      <c r="C2" t="s">
        <v>801</v>
      </c>
      <c r="D2" s="51" t="s">
        <v>800</v>
      </c>
      <c r="E2" t="s">
        <v>805</v>
      </c>
      <c r="F2" t="s">
        <v>188</v>
      </c>
      <c r="G2" t="s">
        <v>802</v>
      </c>
      <c r="H2" t="s">
        <v>806</v>
      </c>
      <c r="I2" t="s">
        <v>803</v>
      </c>
      <c r="J2" t="s">
        <v>807</v>
      </c>
      <c r="K2" s="1" t="s">
        <v>804</v>
      </c>
      <c r="L2" s="1" t="s">
        <v>187</v>
      </c>
    </row>
    <row r="3" spans="1:12" x14ac:dyDescent="0.25">
      <c r="A3" t="str">
        <f>Contemporary!A4</f>
        <v>A-401</v>
      </c>
      <c r="B3">
        <f>Contemporary!W4</f>
        <v>11</v>
      </c>
      <c r="C3">
        <f>Contemporary!T4</f>
        <v>67</v>
      </c>
      <c r="I3" s="48"/>
      <c r="J3" s="48"/>
      <c r="K3" s="1">
        <f t="shared" ref="K3:L34" si="0">SUM(E3,G3,I3)</f>
        <v>0</v>
      </c>
      <c r="L3" s="1">
        <f>SUM(F3,H3,J3)</f>
        <v>0</v>
      </c>
    </row>
    <row r="4" spans="1:12" x14ac:dyDescent="0.25">
      <c r="A4" t="str">
        <f>Contemporary!A5</f>
        <v>A-402</v>
      </c>
      <c r="B4">
        <f>Contemporary!W5</f>
        <v>6</v>
      </c>
      <c r="C4">
        <f>Contemporary!T5</f>
        <v>73</v>
      </c>
      <c r="E4">
        <v>3</v>
      </c>
      <c r="F4">
        <v>20</v>
      </c>
      <c r="G4">
        <v>5</v>
      </c>
      <c r="H4">
        <v>24</v>
      </c>
      <c r="I4">
        <v>3</v>
      </c>
      <c r="J4">
        <v>22</v>
      </c>
      <c r="K4" s="1">
        <f t="shared" si="0"/>
        <v>11</v>
      </c>
      <c r="L4" s="1">
        <f t="shared" si="0"/>
        <v>66</v>
      </c>
    </row>
    <row r="5" spans="1:12" x14ac:dyDescent="0.25">
      <c r="A5" t="str">
        <f>Contemporary!A6</f>
        <v>A-403</v>
      </c>
      <c r="B5">
        <f>Contemporary!W6</f>
        <v>9</v>
      </c>
      <c r="C5">
        <f>Contemporary!T6</f>
        <v>68</v>
      </c>
      <c r="I5" s="48"/>
      <c r="J5" s="48"/>
      <c r="K5" s="1">
        <f t="shared" si="0"/>
        <v>0</v>
      </c>
      <c r="L5" s="1">
        <f t="shared" si="0"/>
        <v>0</v>
      </c>
    </row>
    <row r="6" spans="1:12" x14ac:dyDescent="0.25">
      <c r="A6" t="str">
        <f>Contemporary!A7</f>
        <v>A-404</v>
      </c>
      <c r="B6">
        <f>Contemporary!W7</f>
        <v>12</v>
      </c>
      <c r="C6">
        <f>Contemporary!T7</f>
        <v>64</v>
      </c>
      <c r="K6" s="1">
        <f t="shared" si="0"/>
        <v>0</v>
      </c>
      <c r="L6" s="1">
        <f t="shared" si="0"/>
        <v>0</v>
      </c>
    </row>
    <row r="7" spans="1:12" x14ac:dyDescent="0.25">
      <c r="A7" t="str">
        <f>Contemporary!A124</f>
        <v>AA-401</v>
      </c>
      <c r="B7">
        <f>Contemporary!W124</f>
        <v>0</v>
      </c>
      <c r="C7">
        <f>Contemporary!T8</f>
        <v>0</v>
      </c>
      <c r="I7" s="48"/>
      <c r="J7" s="48"/>
      <c r="K7" s="1">
        <f t="shared" si="0"/>
        <v>0</v>
      </c>
      <c r="L7" s="1">
        <f t="shared" si="0"/>
        <v>0</v>
      </c>
    </row>
    <row r="8" spans="1:12" x14ac:dyDescent="0.25">
      <c r="A8" t="str">
        <f>Contemporary!A125</f>
        <v>AA-402</v>
      </c>
      <c r="B8">
        <f>Contemporary!W125</f>
        <v>0</v>
      </c>
      <c r="C8">
        <f>Contemporary!T9</f>
        <v>61</v>
      </c>
      <c r="K8" s="1">
        <f t="shared" si="0"/>
        <v>0</v>
      </c>
      <c r="L8" s="1">
        <f t="shared" si="0"/>
        <v>0</v>
      </c>
    </row>
    <row r="9" spans="1:12" x14ac:dyDescent="0.25">
      <c r="A9" t="str">
        <f>Contemporary!A126</f>
        <v>AA-403</v>
      </c>
      <c r="B9">
        <f>Contemporary!W126</f>
        <v>0</v>
      </c>
      <c r="C9">
        <f>Contemporary!T10</f>
        <v>72</v>
      </c>
      <c r="I9" s="48"/>
      <c r="J9" s="48"/>
      <c r="K9" s="1">
        <f t="shared" si="0"/>
        <v>0</v>
      </c>
      <c r="L9" s="1">
        <f t="shared" si="0"/>
        <v>0</v>
      </c>
    </row>
    <row r="10" spans="1:12" x14ac:dyDescent="0.25">
      <c r="A10" t="str">
        <f>Contemporary!A127</f>
        <v>AA-404</v>
      </c>
      <c r="B10">
        <f>Contemporary!W127</f>
        <v>0</v>
      </c>
      <c r="C10">
        <f>Contemporary!T11</f>
        <v>69</v>
      </c>
      <c r="K10" s="1">
        <f t="shared" si="0"/>
        <v>0</v>
      </c>
      <c r="L10" s="1">
        <f t="shared" si="0"/>
        <v>0</v>
      </c>
    </row>
    <row r="11" spans="1:12" x14ac:dyDescent="0.25">
      <c r="A11" t="str">
        <f>Contemporary!A9</f>
        <v>B-401</v>
      </c>
      <c r="B11">
        <f>Contemporary!W9</f>
        <v>12</v>
      </c>
      <c r="C11">
        <f>Contemporary!T12</f>
        <v>0</v>
      </c>
      <c r="I11" s="48"/>
      <c r="J11" s="48"/>
      <c r="K11" s="1">
        <f t="shared" si="0"/>
        <v>0</v>
      </c>
      <c r="L11" s="1">
        <f t="shared" si="0"/>
        <v>0</v>
      </c>
    </row>
    <row r="12" spans="1:12" x14ac:dyDescent="0.25">
      <c r="A12" t="str">
        <f>Contemporary!A10</f>
        <v>B-402</v>
      </c>
      <c r="B12">
        <f>Contemporary!W10</f>
        <v>7</v>
      </c>
      <c r="C12">
        <f>Contemporary!T13</f>
        <v>0</v>
      </c>
      <c r="K12" s="1">
        <f t="shared" si="0"/>
        <v>0</v>
      </c>
      <c r="L12" s="1">
        <f t="shared" si="0"/>
        <v>0</v>
      </c>
    </row>
    <row r="13" spans="1:12" x14ac:dyDescent="0.25">
      <c r="A13" t="str">
        <f>Contemporary!A11</f>
        <v>B-403</v>
      </c>
      <c r="B13">
        <f>Contemporary!W11</f>
        <v>7</v>
      </c>
      <c r="C13">
        <f>Contemporary!T14</f>
        <v>66</v>
      </c>
      <c r="I13" s="48"/>
      <c r="J13" s="48"/>
      <c r="K13" s="1">
        <f t="shared" si="0"/>
        <v>0</v>
      </c>
      <c r="L13" s="1">
        <f t="shared" si="0"/>
        <v>0</v>
      </c>
    </row>
    <row r="14" spans="1:12" x14ac:dyDescent="0.25">
      <c r="A14" t="str">
        <f>Contemporary!A12</f>
        <v>B-404</v>
      </c>
      <c r="B14">
        <f>Contemporary!W12</f>
        <v>0</v>
      </c>
      <c r="C14">
        <f>Contemporary!T15</f>
        <v>61</v>
      </c>
      <c r="K14" s="1">
        <f t="shared" si="0"/>
        <v>0</v>
      </c>
      <c r="L14" s="1">
        <f t="shared" si="0"/>
        <v>0</v>
      </c>
    </row>
    <row r="15" spans="1:12" x14ac:dyDescent="0.25">
      <c r="A15" t="str">
        <f>Contemporary!A129</f>
        <v>BB-401</v>
      </c>
      <c r="B15">
        <f>Contemporary!W129</f>
        <v>0</v>
      </c>
      <c r="C15">
        <f>Contemporary!T16</f>
        <v>64</v>
      </c>
      <c r="I15" s="48"/>
      <c r="J15" s="48"/>
      <c r="K15" s="1">
        <f t="shared" si="0"/>
        <v>0</v>
      </c>
      <c r="L15" s="1">
        <f t="shared" si="0"/>
        <v>0</v>
      </c>
    </row>
    <row r="16" spans="1:12" x14ac:dyDescent="0.25">
      <c r="A16" t="str">
        <f>Contemporary!A130</f>
        <v>BB-402</v>
      </c>
      <c r="B16">
        <f>Contemporary!W130</f>
        <v>0</v>
      </c>
      <c r="C16">
        <f>Contemporary!T17</f>
        <v>0</v>
      </c>
      <c r="K16" s="1">
        <f t="shared" si="0"/>
        <v>0</v>
      </c>
      <c r="L16" s="1">
        <f t="shared" si="0"/>
        <v>0</v>
      </c>
    </row>
    <row r="17" spans="1:12" x14ac:dyDescent="0.25">
      <c r="A17" t="str">
        <f>Contemporary!A131</f>
        <v>BB-403</v>
      </c>
      <c r="B17">
        <f>Contemporary!W131</f>
        <v>0</v>
      </c>
      <c r="C17">
        <f>Contemporary!T18</f>
        <v>0</v>
      </c>
      <c r="I17" s="48"/>
      <c r="J17" s="48"/>
      <c r="K17" s="1">
        <f t="shared" si="0"/>
        <v>0</v>
      </c>
      <c r="L17" s="1">
        <f t="shared" si="0"/>
        <v>0</v>
      </c>
    </row>
    <row r="18" spans="1:12" x14ac:dyDescent="0.25">
      <c r="A18" t="str">
        <f>Contemporary!A132</f>
        <v>BB-404</v>
      </c>
      <c r="B18">
        <f>Contemporary!W132</f>
        <v>0</v>
      </c>
      <c r="C18">
        <f>Contemporary!T19</f>
        <v>49</v>
      </c>
      <c r="K18" s="1">
        <f t="shared" si="0"/>
        <v>0</v>
      </c>
      <c r="L18" s="1">
        <f t="shared" si="0"/>
        <v>0</v>
      </c>
    </row>
    <row r="19" spans="1:12" x14ac:dyDescent="0.25">
      <c r="A19" t="str">
        <f>Contemporary!A14</f>
        <v>C-401</v>
      </c>
      <c r="B19">
        <f>Contemporary!W14</f>
        <v>12</v>
      </c>
      <c r="C19">
        <f>Contemporary!T20</f>
        <v>66</v>
      </c>
      <c r="I19" s="48"/>
      <c r="J19" s="48"/>
      <c r="K19" s="1">
        <f t="shared" si="0"/>
        <v>0</v>
      </c>
      <c r="L19" s="1">
        <f t="shared" si="0"/>
        <v>0</v>
      </c>
    </row>
    <row r="20" spans="1:12" x14ac:dyDescent="0.25">
      <c r="A20" t="str">
        <f>Contemporary!A15</f>
        <v>C-402</v>
      </c>
      <c r="B20">
        <f>Contemporary!W15</f>
        <v>12</v>
      </c>
      <c r="C20">
        <f>Contemporary!T21</f>
        <v>66</v>
      </c>
      <c r="K20" s="1">
        <f t="shared" si="0"/>
        <v>0</v>
      </c>
      <c r="L20" s="1">
        <f t="shared" si="0"/>
        <v>0</v>
      </c>
    </row>
    <row r="21" spans="1:12" x14ac:dyDescent="0.25">
      <c r="A21" t="str">
        <f>Contemporary!A16</f>
        <v>C-403</v>
      </c>
      <c r="B21">
        <f>Contemporary!W16</f>
        <v>11</v>
      </c>
      <c r="C21">
        <f>Contemporary!T22</f>
        <v>64</v>
      </c>
      <c r="I21" s="48"/>
      <c r="J21" s="48"/>
      <c r="K21" s="1">
        <f t="shared" si="0"/>
        <v>0</v>
      </c>
      <c r="L21" s="1">
        <f t="shared" si="0"/>
        <v>0</v>
      </c>
    </row>
    <row r="22" spans="1:12" x14ac:dyDescent="0.25">
      <c r="A22" t="str">
        <f>Contemporary!A17</f>
        <v>C-404</v>
      </c>
      <c r="B22">
        <f>Contemporary!W17</f>
        <v>0</v>
      </c>
      <c r="C22">
        <f>Contemporary!T23</f>
        <v>0</v>
      </c>
      <c r="K22" s="1">
        <f t="shared" si="0"/>
        <v>0</v>
      </c>
      <c r="L22" s="1">
        <f t="shared" si="0"/>
        <v>0</v>
      </c>
    </row>
    <row r="23" spans="1:12" x14ac:dyDescent="0.25">
      <c r="A23" t="str">
        <f>Contemporary!A134</f>
        <v>CC-401</v>
      </c>
      <c r="B23">
        <f>Contemporary!W134</f>
        <v>0</v>
      </c>
      <c r="C23">
        <f>Contemporary!T24</f>
        <v>72</v>
      </c>
      <c r="I23" s="48"/>
      <c r="J23" s="48"/>
      <c r="K23" s="1">
        <f t="shared" si="0"/>
        <v>0</v>
      </c>
      <c r="L23" s="1">
        <f t="shared" si="0"/>
        <v>0</v>
      </c>
    </row>
    <row r="24" spans="1:12" x14ac:dyDescent="0.25">
      <c r="A24" t="str">
        <f>Contemporary!A135</f>
        <v>CC-402</v>
      </c>
      <c r="B24">
        <f>Contemporary!W135</f>
        <v>0</v>
      </c>
      <c r="C24">
        <f>Contemporary!T25</f>
        <v>71</v>
      </c>
      <c r="K24" s="1">
        <f t="shared" si="0"/>
        <v>0</v>
      </c>
      <c r="L24" s="1">
        <f t="shared" si="0"/>
        <v>0</v>
      </c>
    </row>
    <row r="25" spans="1:12" x14ac:dyDescent="0.25">
      <c r="A25" t="str">
        <f>Contemporary!A136</f>
        <v>CC-403</v>
      </c>
      <c r="B25">
        <f>Contemporary!W136</f>
        <v>0</v>
      </c>
      <c r="C25">
        <f>Contemporary!T26</f>
        <v>64</v>
      </c>
      <c r="I25" s="48"/>
      <c r="J25" s="48"/>
      <c r="K25" s="1">
        <f t="shared" si="0"/>
        <v>0</v>
      </c>
      <c r="L25" s="1">
        <f t="shared" si="0"/>
        <v>0</v>
      </c>
    </row>
    <row r="26" spans="1:12" x14ac:dyDescent="0.25">
      <c r="A26" t="str">
        <f>Contemporary!A137</f>
        <v>CC-404</v>
      </c>
      <c r="B26">
        <f>Contemporary!W137</f>
        <v>0</v>
      </c>
      <c r="C26">
        <f>Contemporary!T27</f>
        <v>59</v>
      </c>
      <c r="K26" s="1">
        <f t="shared" si="0"/>
        <v>0</v>
      </c>
      <c r="L26" s="1">
        <f t="shared" si="0"/>
        <v>0</v>
      </c>
    </row>
    <row r="27" spans="1:12" x14ac:dyDescent="0.25">
      <c r="A27" t="str">
        <f>Contemporary!A19</f>
        <v>D-401</v>
      </c>
      <c r="B27">
        <f>Contemporary!W19</f>
        <v>12</v>
      </c>
      <c r="C27">
        <f>Contemporary!T28</f>
        <v>0</v>
      </c>
      <c r="I27" s="48"/>
      <c r="J27" s="48"/>
      <c r="K27" s="1">
        <f t="shared" si="0"/>
        <v>0</v>
      </c>
      <c r="L27" s="1">
        <f t="shared" si="0"/>
        <v>0</v>
      </c>
    </row>
    <row r="28" spans="1:12" x14ac:dyDescent="0.25">
      <c r="A28" t="str">
        <f>Contemporary!A20</f>
        <v>D-402</v>
      </c>
      <c r="B28">
        <f>Contemporary!W20</f>
        <v>12</v>
      </c>
      <c r="C28">
        <f>Contemporary!T29</f>
        <v>72</v>
      </c>
      <c r="K28" s="1">
        <f t="shared" si="0"/>
        <v>0</v>
      </c>
      <c r="L28" s="1">
        <f t="shared" si="0"/>
        <v>0</v>
      </c>
    </row>
    <row r="29" spans="1:12" x14ac:dyDescent="0.25">
      <c r="A29" t="str">
        <f>Contemporary!A21</f>
        <v>D-403</v>
      </c>
      <c r="B29">
        <f>Contemporary!W21</f>
        <v>12</v>
      </c>
      <c r="C29">
        <f>Contemporary!T30</f>
        <v>69</v>
      </c>
      <c r="I29" s="48"/>
      <c r="J29" s="48"/>
      <c r="K29" s="1">
        <f t="shared" si="0"/>
        <v>0</v>
      </c>
      <c r="L29" s="1">
        <f t="shared" si="0"/>
        <v>0</v>
      </c>
    </row>
    <row r="30" spans="1:12" x14ac:dyDescent="0.25">
      <c r="A30" t="str">
        <f>Contemporary!A22</f>
        <v>D-404</v>
      </c>
      <c r="B30">
        <f>Contemporary!W22</f>
        <v>12</v>
      </c>
      <c r="C30">
        <f>Contemporary!T31</f>
        <v>73</v>
      </c>
      <c r="K30" s="1">
        <f t="shared" si="0"/>
        <v>0</v>
      </c>
      <c r="L30" s="1">
        <f t="shared" si="0"/>
        <v>0</v>
      </c>
    </row>
    <row r="31" spans="1:12" x14ac:dyDescent="0.25">
      <c r="A31" t="str">
        <f>Contemporary!A139</f>
        <v>DD-401</v>
      </c>
      <c r="B31">
        <f>Contemporary!W139</f>
        <v>0</v>
      </c>
      <c r="C31">
        <f>Contemporary!T32</f>
        <v>64</v>
      </c>
      <c r="I31" s="48"/>
      <c r="J31" s="48"/>
      <c r="K31" s="1">
        <f t="shared" si="0"/>
        <v>0</v>
      </c>
      <c r="L31" s="1">
        <f t="shared" si="0"/>
        <v>0</v>
      </c>
    </row>
    <row r="32" spans="1:12" x14ac:dyDescent="0.25">
      <c r="A32" t="str">
        <f>Contemporary!A140</f>
        <v>DD-402</v>
      </c>
      <c r="B32">
        <f>Contemporary!W140</f>
        <v>0</v>
      </c>
      <c r="C32">
        <f>Contemporary!T33</f>
        <v>0</v>
      </c>
      <c r="K32" s="1">
        <f t="shared" si="0"/>
        <v>0</v>
      </c>
      <c r="L32" s="1">
        <f t="shared" si="0"/>
        <v>0</v>
      </c>
    </row>
    <row r="33" spans="1:12" x14ac:dyDescent="0.25">
      <c r="A33" t="str">
        <f>Contemporary!A141</f>
        <v>DD-403</v>
      </c>
      <c r="B33">
        <f>Contemporary!W141</f>
        <v>0</v>
      </c>
      <c r="C33">
        <f>Contemporary!T34</f>
        <v>60</v>
      </c>
      <c r="I33" s="48"/>
      <c r="J33" s="48"/>
      <c r="K33" s="1">
        <f t="shared" si="0"/>
        <v>0</v>
      </c>
      <c r="L33" s="1">
        <f t="shared" si="0"/>
        <v>0</v>
      </c>
    </row>
    <row r="34" spans="1:12" x14ac:dyDescent="0.25">
      <c r="A34" t="str">
        <f>Contemporary!A142</f>
        <v>DD-404</v>
      </c>
      <c r="B34">
        <f>Contemporary!W142</f>
        <v>0</v>
      </c>
      <c r="C34">
        <f>Contemporary!T35</f>
        <v>0</v>
      </c>
      <c r="K34" s="1">
        <f t="shared" si="0"/>
        <v>0</v>
      </c>
      <c r="L34" s="1">
        <f t="shared" si="0"/>
        <v>0</v>
      </c>
    </row>
    <row r="35" spans="1:12" x14ac:dyDescent="0.25">
      <c r="A35" t="str">
        <f>Contemporary!A24</f>
        <v>E-401</v>
      </c>
      <c r="B35">
        <f>Contemporary!W24</f>
        <v>8</v>
      </c>
      <c r="C35">
        <f>Contemporary!T36</f>
        <v>0</v>
      </c>
      <c r="I35" s="48"/>
      <c r="J35" s="48"/>
      <c r="K35" s="1">
        <f t="shared" ref="K35:L66" si="1">SUM(E35,G35,I35)</f>
        <v>0</v>
      </c>
      <c r="L35" s="1">
        <f t="shared" si="1"/>
        <v>0</v>
      </c>
    </row>
    <row r="36" spans="1:12" x14ac:dyDescent="0.25">
      <c r="A36" t="str">
        <f>Contemporary!A25</f>
        <v>E-402</v>
      </c>
      <c r="B36">
        <f>Contemporary!W25</f>
        <v>7</v>
      </c>
      <c r="C36">
        <f>Contemporary!T37</f>
        <v>0</v>
      </c>
      <c r="K36" s="1">
        <f t="shared" si="1"/>
        <v>0</v>
      </c>
      <c r="L36" s="1">
        <f t="shared" si="1"/>
        <v>0</v>
      </c>
    </row>
    <row r="37" spans="1:12" x14ac:dyDescent="0.25">
      <c r="A37" t="str">
        <f>Contemporary!A26</f>
        <v>E-403</v>
      </c>
      <c r="B37">
        <f>Contemporary!W26</f>
        <v>12</v>
      </c>
      <c r="C37">
        <f>Contemporary!T38</f>
        <v>0</v>
      </c>
      <c r="I37" s="48"/>
      <c r="J37" s="48"/>
      <c r="K37" s="1">
        <f t="shared" si="1"/>
        <v>0</v>
      </c>
      <c r="L37" s="1">
        <f t="shared" si="1"/>
        <v>0</v>
      </c>
    </row>
    <row r="38" spans="1:12" x14ac:dyDescent="0.25">
      <c r="A38" t="str">
        <f>Contemporary!A27</f>
        <v>E-404</v>
      </c>
      <c r="B38">
        <f>Contemporary!W27</f>
        <v>12</v>
      </c>
      <c r="C38">
        <f>Contemporary!T39</f>
        <v>55</v>
      </c>
      <c r="K38" s="1">
        <f t="shared" si="1"/>
        <v>0</v>
      </c>
      <c r="L38" s="1">
        <f t="shared" si="1"/>
        <v>0</v>
      </c>
    </row>
    <row r="39" spans="1:12" x14ac:dyDescent="0.25">
      <c r="A39" t="str">
        <f>Contemporary!A144</f>
        <v>EE-401</v>
      </c>
      <c r="B39">
        <f>Contemporary!W144</f>
        <v>0</v>
      </c>
      <c r="C39">
        <f>Contemporary!T40</f>
        <v>65</v>
      </c>
      <c r="I39" s="48"/>
      <c r="J39" s="48"/>
      <c r="K39" s="1">
        <f t="shared" si="1"/>
        <v>0</v>
      </c>
      <c r="L39" s="1">
        <f t="shared" si="1"/>
        <v>0</v>
      </c>
    </row>
    <row r="40" spans="1:12" x14ac:dyDescent="0.25">
      <c r="A40" t="str">
        <f>Contemporary!A145</f>
        <v>EE-402</v>
      </c>
      <c r="B40">
        <f>Contemporary!W145</f>
        <v>0</v>
      </c>
      <c r="C40">
        <f>Contemporary!T41</f>
        <v>0</v>
      </c>
      <c r="K40" s="1">
        <f t="shared" si="1"/>
        <v>0</v>
      </c>
      <c r="L40" s="1">
        <f t="shared" si="1"/>
        <v>0</v>
      </c>
    </row>
    <row r="41" spans="1:12" x14ac:dyDescent="0.25">
      <c r="A41" t="str">
        <f>Contemporary!A146</f>
        <v>EE-403</v>
      </c>
      <c r="B41">
        <f>Contemporary!W146</f>
        <v>0</v>
      </c>
      <c r="C41">
        <f>Contemporary!T42</f>
        <v>0</v>
      </c>
      <c r="I41" s="48"/>
      <c r="J41" s="48"/>
      <c r="K41" s="1">
        <f t="shared" si="1"/>
        <v>0</v>
      </c>
      <c r="L41" s="1">
        <f t="shared" si="1"/>
        <v>0</v>
      </c>
    </row>
    <row r="42" spans="1:12" x14ac:dyDescent="0.25">
      <c r="A42" t="str">
        <f>Contemporary!A147</f>
        <v>EE-404</v>
      </c>
      <c r="B42">
        <f>Contemporary!W147</f>
        <v>0</v>
      </c>
      <c r="C42">
        <f>Contemporary!T43</f>
        <v>0</v>
      </c>
      <c r="K42" s="1">
        <f t="shared" si="1"/>
        <v>0</v>
      </c>
      <c r="L42" s="1">
        <f t="shared" si="1"/>
        <v>0</v>
      </c>
    </row>
    <row r="43" spans="1:12" x14ac:dyDescent="0.25">
      <c r="A43" t="str">
        <f>Contemporary!A29</f>
        <v>F-401</v>
      </c>
      <c r="B43">
        <f>Contemporary!W29</f>
        <v>9</v>
      </c>
      <c r="C43">
        <f>Contemporary!T44</f>
        <v>70</v>
      </c>
      <c r="I43" s="48"/>
      <c r="J43" s="48"/>
      <c r="K43" s="1">
        <f t="shared" si="1"/>
        <v>0</v>
      </c>
      <c r="L43" s="1">
        <f t="shared" si="1"/>
        <v>0</v>
      </c>
    </row>
    <row r="44" spans="1:12" x14ac:dyDescent="0.25">
      <c r="A44" t="str">
        <f>Contemporary!A30</f>
        <v>F-402</v>
      </c>
      <c r="B44">
        <f>Contemporary!W30</f>
        <v>7</v>
      </c>
      <c r="C44">
        <f>Contemporary!T45</f>
        <v>61</v>
      </c>
      <c r="K44" s="1">
        <f t="shared" si="1"/>
        <v>0</v>
      </c>
      <c r="L44" s="1">
        <f t="shared" si="1"/>
        <v>0</v>
      </c>
    </row>
    <row r="45" spans="1:12" x14ac:dyDescent="0.25">
      <c r="A45" t="str">
        <f>Contemporary!A31</f>
        <v>F-403</v>
      </c>
      <c r="B45">
        <f>Contemporary!W31</f>
        <v>5</v>
      </c>
      <c r="C45">
        <f>Contemporary!T46</f>
        <v>0</v>
      </c>
      <c r="E45">
        <v>4</v>
      </c>
      <c r="F45">
        <v>20</v>
      </c>
      <c r="G45">
        <v>6</v>
      </c>
      <c r="H45">
        <v>24</v>
      </c>
      <c r="I45" s="48">
        <v>2</v>
      </c>
      <c r="J45" s="48">
        <v>23</v>
      </c>
      <c r="K45" s="1">
        <f t="shared" si="1"/>
        <v>12</v>
      </c>
      <c r="L45" s="1">
        <f t="shared" si="1"/>
        <v>67</v>
      </c>
    </row>
    <row r="46" spans="1:12" x14ac:dyDescent="0.25">
      <c r="A46" t="str">
        <f>Contemporary!A32</f>
        <v>F-404</v>
      </c>
      <c r="B46">
        <f>Contemporary!W32</f>
        <v>12</v>
      </c>
      <c r="C46">
        <f>Contemporary!T47</f>
        <v>71</v>
      </c>
      <c r="K46" s="1">
        <f t="shared" si="1"/>
        <v>0</v>
      </c>
      <c r="L46" s="1">
        <f t="shared" si="1"/>
        <v>0</v>
      </c>
    </row>
    <row r="47" spans="1:12" x14ac:dyDescent="0.25">
      <c r="A47" t="str">
        <f>Contemporary!A149</f>
        <v>FF-401</v>
      </c>
      <c r="B47">
        <f>Contemporary!W149</f>
        <v>0</v>
      </c>
      <c r="C47">
        <f>Contemporary!T48</f>
        <v>0</v>
      </c>
      <c r="I47" s="48"/>
      <c r="J47" s="48"/>
      <c r="K47" s="1">
        <f t="shared" si="1"/>
        <v>0</v>
      </c>
      <c r="L47" s="1">
        <f t="shared" si="1"/>
        <v>0</v>
      </c>
    </row>
    <row r="48" spans="1:12" x14ac:dyDescent="0.25">
      <c r="A48" t="str">
        <f>Contemporary!A150</f>
        <v>FF-402</v>
      </c>
      <c r="B48">
        <f>Contemporary!W150</f>
        <v>0</v>
      </c>
      <c r="C48">
        <f>Contemporary!T49</f>
        <v>65</v>
      </c>
      <c r="K48" s="1">
        <f t="shared" si="1"/>
        <v>0</v>
      </c>
      <c r="L48" s="1">
        <f t="shared" si="1"/>
        <v>0</v>
      </c>
    </row>
    <row r="49" spans="1:12" x14ac:dyDescent="0.25">
      <c r="A49" t="str">
        <f>Contemporary!A151</f>
        <v>FF-403</v>
      </c>
      <c r="B49">
        <f>Contemporary!W151</f>
        <v>0</v>
      </c>
      <c r="C49">
        <f>Contemporary!T50</f>
        <v>55</v>
      </c>
      <c r="I49" s="48"/>
      <c r="J49" s="48"/>
      <c r="K49" s="1">
        <f t="shared" si="1"/>
        <v>0</v>
      </c>
      <c r="L49" s="1">
        <f t="shared" si="1"/>
        <v>0</v>
      </c>
    </row>
    <row r="50" spans="1:12" x14ac:dyDescent="0.25">
      <c r="A50" t="str">
        <f>Contemporary!A152</f>
        <v>FF-404</v>
      </c>
      <c r="B50">
        <f>Contemporary!W152</f>
        <v>0</v>
      </c>
      <c r="C50">
        <f>Contemporary!T51</f>
        <v>60</v>
      </c>
      <c r="K50" s="1">
        <f t="shared" si="1"/>
        <v>0</v>
      </c>
      <c r="L50" s="1">
        <f t="shared" si="1"/>
        <v>0</v>
      </c>
    </row>
    <row r="51" spans="1:12" x14ac:dyDescent="0.25">
      <c r="A51" t="str">
        <f>Contemporary!A34</f>
        <v>G-401</v>
      </c>
      <c r="B51">
        <f>Contemporary!W34</f>
        <v>12</v>
      </c>
      <c r="C51">
        <f>Contemporary!T52</f>
        <v>0</v>
      </c>
      <c r="I51" s="48"/>
      <c r="J51" s="48"/>
      <c r="K51" s="1">
        <f t="shared" si="1"/>
        <v>0</v>
      </c>
      <c r="L51" s="1">
        <f t="shared" si="1"/>
        <v>0</v>
      </c>
    </row>
    <row r="52" spans="1:12" x14ac:dyDescent="0.25">
      <c r="A52" t="str">
        <f>Contemporary!A35</f>
        <v>G-402</v>
      </c>
      <c r="B52">
        <f>Contemporary!W35</f>
        <v>0</v>
      </c>
      <c r="C52">
        <f>Contemporary!T53</f>
        <v>0</v>
      </c>
      <c r="K52" s="1">
        <f t="shared" si="1"/>
        <v>0</v>
      </c>
      <c r="L52" s="1">
        <f t="shared" si="1"/>
        <v>0</v>
      </c>
    </row>
    <row r="53" spans="1:12" x14ac:dyDescent="0.25">
      <c r="A53" t="str">
        <f>Contemporary!A36</f>
        <v>G-403</v>
      </c>
      <c r="B53">
        <f>Contemporary!W36</f>
        <v>0</v>
      </c>
      <c r="C53">
        <f>Contemporary!T54</f>
        <v>75</v>
      </c>
      <c r="I53" s="48"/>
      <c r="J53" s="48"/>
      <c r="K53" s="1">
        <f t="shared" si="1"/>
        <v>0</v>
      </c>
      <c r="L53" s="1">
        <f t="shared" si="1"/>
        <v>0</v>
      </c>
    </row>
    <row r="54" spans="1:12" x14ac:dyDescent="0.25">
      <c r="A54" t="str">
        <f>Contemporary!A37</f>
        <v>G-404</v>
      </c>
      <c r="B54">
        <f>Contemporary!W37</f>
        <v>0</v>
      </c>
      <c r="C54">
        <f>Contemporary!T55</f>
        <v>70</v>
      </c>
      <c r="K54" s="1">
        <f t="shared" si="1"/>
        <v>0</v>
      </c>
      <c r="L54" s="1">
        <f t="shared" si="1"/>
        <v>0</v>
      </c>
    </row>
    <row r="55" spans="1:12" x14ac:dyDescent="0.25">
      <c r="A55" t="str">
        <f>Contemporary!A39</f>
        <v>H-401</v>
      </c>
      <c r="B55">
        <f>Contemporary!W39</f>
        <v>12</v>
      </c>
      <c r="C55">
        <f>Contemporary!T56</f>
        <v>71</v>
      </c>
      <c r="I55" s="48"/>
      <c r="J55" s="48"/>
      <c r="K55" s="1">
        <f t="shared" si="1"/>
        <v>0</v>
      </c>
      <c r="L55" s="1">
        <f t="shared" si="1"/>
        <v>0</v>
      </c>
    </row>
    <row r="56" spans="1:12" x14ac:dyDescent="0.25">
      <c r="A56" t="str">
        <f>Contemporary!A40</f>
        <v>H-402</v>
      </c>
      <c r="B56">
        <f>Contemporary!W40</f>
        <v>10</v>
      </c>
      <c r="C56">
        <f>Contemporary!T57</f>
        <v>72</v>
      </c>
      <c r="K56" s="1">
        <f t="shared" si="1"/>
        <v>0</v>
      </c>
      <c r="L56" s="1">
        <f t="shared" si="1"/>
        <v>0</v>
      </c>
    </row>
    <row r="57" spans="1:12" x14ac:dyDescent="0.25">
      <c r="A57" t="str">
        <f>Contemporary!A41</f>
        <v>H-403</v>
      </c>
      <c r="B57">
        <f>Contemporary!W41</f>
        <v>0</v>
      </c>
      <c r="C57">
        <f>Contemporary!T58</f>
        <v>0</v>
      </c>
      <c r="I57" s="48"/>
      <c r="J57" s="48"/>
      <c r="K57" s="1">
        <f t="shared" si="1"/>
        <v>0</v>
      </c>
      <c r="L57" s="1">
        <f t="shared" si="1"/>
        <v>0</v>
      </c>
    </row>
    <row r="58" spans="1:12" x14ac:dyDescent="0.25">
      <c r="A58" t="str">
        <f>Contemporary!A42</f>
        <v>H-404</v>
      </c>
      <c r="B58">
        <f>Contemporary!W42</f>
        <v>0</v>
      </c>
      <c r="C58">
        <f>Contemporary!T59</f>
        <v>62</v>
      </c>
      <c r="K58" s="1">
        <f t="shared" si="1"/>
        <v>0</v>
      </c>
      <c r="L58" s="1">
        <f t="shared" si="1"/>
        <v>0</v>
      </c>
    </row>
    <row r="59" spans="1:12" x14ac:dyDescent="0.25">
      <c r="A59" t="str">
        <f>Contemporary!A44</f>
        <v>J-401</v>
      </c>
      <c r="B59">
        <f>Contemporary!W44</f>
        <v>8</v>
      </c>
      <c r="C59">
        <f>Contemporary!T60</f>
        <v>72</v>
      </c>
      <c r="I59" s="48"/>
      <c r="J59" s="48"/>
      <c r="K59" s="1">
        <f t="shared" si="1"/>
        <v>0</v>
      </c>
      <c r="L59" s="1">
        <f t="shared" si="1"/>
        <v>0</v>
      </c>
    </row>
    <row r="60" spans="1:12" x14ac:dyDescent="0.25">
      <c r="A60" t="str">
        <f>Contemporary!A45</f>
        <v>J-402</v>
      </c>
      <c r="B60">
        <f>Contemporary!W45</f>
        <v>12</v>
      </c>
      <c r="C60">
        <f>Contemporary!T61</f>
        <v>0</v>
      </c>
      <c r="K60" s="1">
        <f t="shared" si="1"/>
        <v>0</v>
      </c>
      <c r="L60" s="1">
        <f t="shared" si="1"/>
        <v>0</v>
      </c>
    </row>
    <row r="61" spans="1:12" x14ac:dyDescent="0.25">
      <c r="A61" t="str">
        <f>Contemporary!A46</f>
        <v>J-403</v>
      </c>
      <c r="B61">
        <f>Contemporary!W46</f>
        <v>0</v>
      </c>
      <c r="C61">
        <f>Contemporary!T62</f>
        <v>0</v>
      </c>
      <c r="I61" s="48"/>
      <c r="J61" s="48"/>
      <c r="K61" s="1">
        <f t="shared" si="1"/>
        <v>0</v>
      </c>
      <c r="L61" s="1">
        <f t="shared" si="1"/>
        <v>0</v>
      </c>
    </row>
    <row r="62" spans="1:12" x14ac:dyDescent="0.25">
      <c r="A62" t="str">
        <f>Contemporary!A47</f>
        <v>J-404</v>
      </c>
      <c r="B62">
        <f>Contemporary!W47</f>
        <v>11</v>
      </c>
      <c r="C62">
        <f>Contemporary!T63</f>
        <v>0</v>
      </c>
      <c r="K62" s="1">
        <f t="shared" si="1"/>
        <v>0</v>
      </c>
      <c r="L62" s="1">
        <f t="shared" si="1"/>
        <v>0</v>
      </c>
    </row>
    <row r="63" spans="1:12" x14ac:dyDescent="0.25">
      <c r="A63" t="str">
        <f>Contemporary!A49</f>
        <v>K-401</v>
      </c>
      <c r="B63">
        <f>Contemporary!W49</f>
        <v>10</v>
      </c>
      <c r="C63">
        <f>Contemporary!T64</f>
        <v>70</v>
      </c>
      <c r="I63" s="48"/>
      <c r="J63" s="48"/>
      <c r="K63" s="1">
        <f t="shared" si="1"/>
        <v>0</v>
      </c>
      <c r="L63" s="1">
        <f t="shared" si="1"/>
        <v>0</v>
      </c>
    </row>
    <row r="64" spans="1:12" x14ac:dyDescent="0.25">
      <c r="A64" t="str">
        <f>Contemporary!A50</f>
        <v>K-402</v>
      </c>
      <c r="B64">
        <f>Contemporary!W50</f>
        <v>12</v>
      </c>
      <c r="C64">
        <f>Contemporary!T65</f>
        <v>60</v>
      </c>
      <c r="K64" s="1">
        <f t="shared" si="1"/>
        <v>0</v>
      </c>
      <c r="L64" s="1">
        <f t="shared" si="1"/>
        <v>0</v>
      </c>
    </row>
    <row r="65" spans="1:12" x14ac:dyDescent="0.25">
      <c r="A65" t="str">
        <f>Contemporary!A51</f>
        <v>K-403</v>
      </c>
      <c r="B65">
        <f>Contemporary!W51</f>
        <v>12</v>
      </c>
      <c r="C65">
        <f>Contemporary!T66</f>
        <v>73</v>
      </c>
      <c r="I65" s="48"/>
      <c r="J65" s="48"/>
      <c r="K65" s="1">
        <f t="shared" si="1"/>
        <v>0</v>
      </c>
      <c r="L65" s="1">
        <f t="shared" si="1"/>
        <v>0</v>
      </c>
    </row>
    <row r="66" spans="1:12" x14ac:dyDescent="0.25">
      <c r="A66" t="str">
        <f>Contemporary!A52</f>
        <v>K-404</v>
      </c>
      <c r="B66">
        <f>Contemporary!W52</f>
        <v>0</v>
      </c>
      <c r="C66">
        <f>Contemporary!T67</f>
        <v>68</v>
      </c>
      <c r="K66" s="1">
        <f t="shared" si="1"/>
        <v>0</v>
      </c>
      <c r="L66" s="1">
        <f t="shared" si="1"/>
        <v>0</v>
      </c>
    </row>
    <row r="67" spans="1:12" x14ac:dyDescent="0.25">
      <c r="A67" t="str">
        <f>Contemporary!A54</f>
        <v>L-401</v>
      </c>
      <c r="B67">
        <f>Contemporary!W54</f>
        <v>3</v>
      </c>
      <c r="C67">
        <f>Contemporary!T68</f>
        <v>0</v>
      </c>
      <c r="E67">
        <v>1</v>
      </c>
      <c r="F67">
        <v>23</v>
      </c>
      <c r="G67">
        <v>4</v>
      </c>
      <c r="H67">
        <v>24</v>
      </c>
      <c r="I67" s="48">
        <v>1</v>
      </c>
      <c r="J67" s="48">
        <v>25</v>
      </c>
      <c r="K67" s="1">
        <f t="shared" ref="K67:L98" si="2">SUM(E67,G67,I67)</f>
        <v>6</v>
      </c>
      <c r="L67" s="1">
        <f t="shared" si="2"/>
        <v>72</v>
      </c>
    </row>
    <row r="68" spans="1:12" x14ac:dyDescent="0.25">
      <c r="A68" t="str">
        <f>Contemporary!A55</f>
        <v>L-402</v>
      </c>
      <c r="B68">
        <f>Contemporary!W55</f>
        <v>8</v>
      </c>
      <c r="C68">
        <f>Contemporary!T69</f>
        <v>73</v>
      </c>
      <c r="K68" s="1">
        <f t="shared" si="2"/>
        <v>0</v>
      </c>
      <c r="L68" s="1">
        <f t="shared" si="2"/>
        <v>0</v>
      </c>
    </row>
    <row r="69" spans="1:12" x14ac:dyDescent="0.25">
      <c r="A69" t="str">
        <f>Contemporary!A56</f>
        <v>L-403</v>
      </c>
      <c r="B69">
        <f>Contemporary!W56</f>
        <v>6</v>
      </c>
      <c r="C69">
        <f>Contemporary!T70</f>
        <v>68</v>
      </c>
      <c r="E69">
        <v>6</v>
      </c>
      <c r="F69">
        <v>18</v>
      </c>
      <c r="G69">
        <v>1</v>
      </c>
      <c r="H69">
        <v>25</v>
      </c>
      <c r="I69" s="48">
        <v>6</v>
      </c>
      <c r="J69" s="48">
        <v>22</v>
      </c>
      <c r="K69" s="1">
        <f t="shared" si="2"/>
        <v>13</v>
      </c>
      <c r="L69" s="1">
        <f t="shared" si="2"/>
        <v>65</v>
      </c>
    </row>
    <row r="70" spans="1:12" x14ac:dyDescent="0.25">
      <c r="A70" t="str">
        <f>Contemporary!A57</f>
        <v>L-404</v>
      </c>
      <c r="B70">
        <f>Contemporary!W57</f>
        <v>8</v>
      </c>
      <c r="C70">
        <f>Contemporary!T71</f>
        <v>67</v>
      </c>
      <c r="K70" s="1">
        <f t="shared" si="2"/>
        <v>0</v>
      </c>
      <c r="L70" s="1">
        <f t="shared" si="2"/>
        <v>0</v>
      </c>
    </row>
    <row r="71" spans="1:12" x14ac:dyDescent="0.25">
      <c r="A71" t="str">
        <f>Contemporary!A59</f>
        <v>M-401</v>
      </c>
      <c r="B71">
        <f>Contemporary!W59</f>
        <v>12</v>
      </c>
      <c r="C71">
        <f>Contemporary!T72</f>
        <v>68</v>
      </c>
      <c r="I71" s="48"/>
      <c r="J71" s="48"/>
      <c r="K71" s="1">
        <f t="shared" si="2"/>
        <v>0</v>
      </c>
      <c r="L71" s="1">
        <f t="shared" si="2"/>
        <v>0</v>
      </c>
    </row>
    <row r="72" spans="1:12" x14ac:dyDescent="0.25">
      <c r="A72" t="str">
        <f>Contemporary!A60</f>
        <v>M-402</v>
      </c>
      <c r="B72">
        <f>Contemporary!W60</f>
        <v>5</v>
      </c>
      <c r="C72">
        <f>Contemporary!T73</f>
        <v>0</v>
      </c>
      <c r="E72">
        <v>5</v>
      </c>
      <c r="F72">
        <v>19</v>
      </c>
      <c r="G72">
        <v>3</v>
      </c>
      <c r="H72">
        <v>24</v>
      </c>
      <c r="I72">
        <v>4</v>
      </c>
      <c r="J72">
        <v>22</v>
      </c>
      <c r="K72" s="1">
        <f t="shared" si="2"/>
        <v>12</v>
      </c>
      <c r="L72" s="1">
        <f t="shared" si="2"/>
        <v>65</v>
      </c>
    </row>
    <row r="73" spans="1:12" x14ac:dyDescent="0.25">
      <c r="A73" t="str">
        <f>Contemporary!A61</f>
        <v>M-403</v>
      </c>
      <c r="B73">
        <f>Contemporary!W61</f>
        <v>0</v>
      </c>
      <c r="C73">
        <f>Contemporary!T74</f>
        <v>73</v>
      </c>
      <c r="I73" s="48"/>
      <c r="J73" s="48"/>
      <c r="K73" s="1">
        <f t="shared" si="2"/>
        <v>0</v>
      </c>
      <c r="L73" s="1">
        <f t="shared" si="2"/>
        <v>0</v>
      </c>
    </row>
    <row r="74" spans="1:12" x14ac:dyDescent="0.25">
      <c r="A74" t="str">
        <f>Contemporary!A62</f>
        <v>M-404</v>
      </c>
      <c r="B74">
        <f>Contemporary!W62</f>
        <v>0</v>
      </c>
      <c r="C74">
        <f>Contemporary!T75</f>
        <v>71</v>
      </c>
      <c r="K74" s="1">
        <f t="shared" si="2"/>
        <v>0</v>
      </c>
      <c r="L74" s="1">
        <f t="shared" si="2"/>
        <v>0</v>
      </c>
    </row>
    <row r="75" spans="1:12" x14ac:dyDescent="0.25">
      <c r="A75" t="str">
        <f>Contemporary!A64</f>
        <v>N-401</v>
      </c>
      <c r="B75">
        <f>Contemporary!W64</f>
        <v>10</v>
      </c>
      <c r="C75">
        <f>Contemporary!T76</f>
        <v>69</v>
      </c>
      <c r="I75" s="48"/>
      <c r="J75" s="48"/>
      <c r="K75" s="1">
        <f t="shared" si="2"/>
        <v>0</v>
      </c>
      <c r="L75" s="1">
        <f t="shared" si="2"/>
        <v>0</v>
      </c>
    </row>
    <row r="76" spans="1:12" x14ac:dyDescent="0.25">
      <c r="A76" t="str">
        <f>Contemporary!A65</f>
        <v>N-402</v>
      </c>
      <c r="B76">
        <f>Contemporary!W65</f>
        <v>12</v>
      </c>
      <c r="C76">
        <f>Contemporary!T77</f>
        <v>0</v>
      </c>
      <c r="K76" s="1">
        <f t="shared" si="2"/>
        <v>0</v>
      </c>
      <c r="L76" s="1">
        <f t="shared" si="2"/>
        <v>0</v>
      </c>
    </row>
    <row r="77" spans="1:12" x14ac:dyDescent="0.25">
      <c r="A77" t="str">
        <f>Contemporary!A66</f>
        <v>N-403</v>
      </c>
      <c r="B77">
        <f>Contemporary!W66</f>
        <v>7</v>
      </c>
      <c r="C77">
        <f>Contemporary!T78</f>
        <v>0</v>
      </c>
      <c r="I77" s="48"/>
      <c r="J77" s="48"/>
      <c r="K77" s="1">
        <f t="shared" si="2"/>
        <v>0</v>
      </c>
      <c r="L77" s="1">
        <f t="shared" si="2"/>
        <v>0</v>
      </c>
    </row>
    <row r="78" spans="1:12" x14ac:dyDescent="0.25">
      <c r="A78" t="str">
        <f>Contemporary!A67</f>
        <v>N-404</v>
      </c>
      <c r="B78">
        <f>Contemporary!W67</f>
        <v>10</v>
      </c>
      <c r="C78">
        <f>Contemporary!T79</f>
        <v>65</v>
      </c>
      <c r="K78" s="1">
        <f t="shared" si="2"/>
        <v>0</v>
      </c>
      <c r="L78" s="1">
        <f t="shared" si="2"/>
        <v>0</v>
      </c>
    </row>
    <row r="79" spans="1:12" x14ac:dyDescent="0.25">
      <c r="A79" t="str">
        <f>Contemporary!A69</f>
        <v>P-401</v>
      </c>
      <c r="B79">
        <f>Contemporary!W69</f>
        <v>6</v>
      </c>
      <c r="C79">
        <f>Contemporary!T80</f>
        <v>0</v>
      </c>
      <c r="E79">
        <v>2</v>
      </c>
      <c r="F79">
        <v>20</v>
      </c>
      <c r="G79">
        <v>2</v>
      </c>
      <c r="H79">
        <v>24</v>
      </c>
      <c r="I79" s="48">
        <v>5</v>
      </c>
      <c r="J79" s="48">
        <v>22</v>
      </c>
      <c r="K79" s="1">
        <f t="shared" si="2"/>
        <v>9</v>
      </c>
      <c r="L79" s="1">
        <f t="shared" si="2"/>
        <v>66</v>
      </c>
    </row>
    <row r="80" spans="1:12" x14ac:dyDescent="0.25">
      <c r="A80" t="str">
        <f>Contemporary!A70</f>
        <v>P-402</v>
      </c>
      <c r="B80">
        <f>Contemporary!W70</f>
        <v>8</v>
      </c>
      <c r="C80">
        <f>Contemporary!T81</f>
        <v>0</v>
      </c>
      <c r="K80" s="1">
        <f t="shared" si="2"/>
        <v>0</v>
      </c>
      <c r="L80" s="1">
        <f t="shared" si="2"/>
        <v>0</v>
      </c>
    </row>
    <row r="81" spans="1:12" x14ac:dyDescent="0.25">
      <c r="A81" t="str">
        <f>Contemporary!A71</f>
        <v>P-403</v>
      </c>
      <c r="B81">
        <f>Contemporary!W71</f>
        <v>10</v>
      </c>
      <c r="C81">
        <f>Contemporary!T82</f>
        <v>0</v>
      </c>
      <c r="I81" s="48"/>
      <c r="J81" s="48"/>
      <c r="K81" s="1">
        <f t="shared" si="2"/>
        <v>0</v>
      </c>
      <c r="L81" s="1">
        <f t="shared" si="2"/>
        <v>0</v>
      </c>
    </row>
    <row r="82" spans="1:12" x14ac:dyDescent="0.25">
      <c r="A82" t="str">
        <f>Contemporary!A72</f>
        <v>P-404</v>
      </c>
      <c r="B82">
        <f>Contemporary!W72</f>
        <v>8</v>
      </c>
      <c r="C82">
        <f>Contemporary!T83</f>
        <v>0</v>
      </c>
      <c r="K82" s="1">
        <f t="shared" si="2"/>
        <v>0</v>
      </c>
      <c r="L82" s="1">
        <f t="shared" si="2"/>
        <v>0</v>
      </c>
    </row>
    <row r="83" spans="1:12" x14ac:dyDescent="0.25">
      <c r="A83" t="str">
        <f>Contemporary!A74</f>
        <v>Q-401</v>
      </c>
      <c r="B83">
        <f>Contemporary!W74</f>
        <v>9</v>
      </c>
      <c r="C83">
        <f>Contemporary!T84</f>
        <v>0</v>
      </c>
      <c r="I83" s="48"/>
      <c r="J83" s="48"/>
      <c r="K83" s="1">
        <f t="shared" si="2"/>
        <v>0</v>
      </c>
      <c r="L83" s="1">
        <f t="shared" si="2"/>
        <v>0</v>
      </c>
    </row>
    <row r="84" spans="1:12" x14ac:dyDescent="0.25">
      <c r="A84" t="str">
        <f>Contemporary!A75</f>
        <v>Q-402</v>
      </c>
      <c r="B84">
        <f>Contemporary!W75</f>
        <v>7</v>
      </c>
      <c r="C84">
        <f>Contemporary!T85</f>
        <v>66</v>
      </c>
      <c r="K84" s="1">
        <f t="shared" si="2"/>
        <v>0</v>
      </c>
      <c r="L84" s="1">
        <f t="shared" si="2"/>
        <v>0</v>
      </c>
    </row>
    <row r="85" spans="1:12" x14ac:dyDescent="0.25">
      <c r="A85" t="str">
        <f>Contemporary!A76</f>
        <v>Q-403</v>
      </c>
      <c r="B85">
        <f>Contemporary!W76</f>
        <v>12</v>
      </c>
      <c r="C85">
        <f>Contemporary!T86</f>
        <v>71</v>
      </c>
      <c r="I85" s="48"/>
      <c r="J85" s="48"/>
      <c r="K85" s="1">
        <f t="shared" si="2"/>
        <v>0</v>
      </c>
      <c r="L85" s="1">
        <f t="shared" si="2"/>
        <v>0</v>
      </c>
    </row>
    <row r="86" spans="1:12" x14ac:dyDescent="0.25">
      <c r="A86" t="str">
        <f>Contemporary!A77</f>
        <v>Q-404</v>
      </c>
      <c r="B86">
        <f>Contemporary!W77</f>
        <v>0</v>
      </c>
      <c r="C86">
        <f>Contemporary!T87</f>
        <v>66</v>
      </c>
      <c r="K86" s="1">
        <f t="shared" si="2"/>
        <v>0</v>
      </c>
      <c r="L86" s="1">
        <f t="shared" si="2"/>
        <v>0</v>
      </c>
    </row>
    <row r="87" spans="1:12" x14ac:dyDescent="0.25">
      <c r="A87" t="str">
        <f>Contemporary!A79</f>
        <v>R-401</v>
      </c>
      <c r="B87">
        <f>Contemporary!W79</f>
        <v>10</v>
      </c>
      <c r="C87">
        <f>Contemporary!T88</f>
        <v>0</v>
      </c>
      <c r="I87" s="48"/>
      <c r="J87" s="48"/>
      <c r="K87" s="1">
        <f t="shared" si="2"/>
        <v>0</v>
      </c>
      <c r="L87" s="1">
        <f t="shared" si="2"/>
        <v>0</v>
      </c>
    </row>
    <row r="88" spans="1:12" x14ac:dyDescent="0.25">
      <c r="A88" t="str">
        <f>Contemporary!A80</f>
        <v>R-402</v>
      </c>
      <c r="B88">
        <f>Contemporary!W80</f>
        <v>0</v>
      </c>
      <c r="C88">
        <f>Contemporary!T89</f>
        <v>60</v>
      </c>
      <c r="K88" s="1">
        <f t="shared" si="2"/>
        <v>0</v>
      </c>
      <c r="L88" s="1">
        <f t="shared" si="2"/>
        <v>0</v>
      </c>
    </row>
    <row r="89" spans="1:12" x14ac:dyDescent="0.25">
      <c r="A89" t="str">
        <f>Contemporary!A81</f>
        <v>R-403</v>
      </c>
      <c r="B89">
        <f>Contemporary!W81</f>
        <v>0</v>
      </c>
      <c r="C89">
        <f>Contemporary!T90</f>
        <v>60</v>
      </c>
      <c r="I89" s="48"/>
      <c r="J89" s="48"/>
      <c r="K89" s="1">
        <f t="shared" si="2"/>
        <v>0</v>
      </c>
      <c r="L89" s="1">
        <f t="shared" si="2"/>
        <v>0</v>
      </c>
    </row>
    <row r="90" spans="1:12" x14ac:dyDescent="0.25">
      <c r="A90" t="str">
        <f>Contemporary!A82</f>
        <v>R-404</v>
      </c>
      <c r="B90">
        <f>Contemporary!W82</f>
        <v>0</v>
      </c>
      <c r="C90">
        <f>Contemporary!T91</f>
        <v>0</v>
      </c>
      <c r="K90" s="1">
        <f t="shared" si="2"/>
        <v>0</v>
      </c>
      <c r="L90" s="1">
        <f t="shared" si="2"/>
        <v>0</v>
      </c>
    </row>
    <row r="91" spans="1:12" x14ac:dyDescent="0.25">
      <c r="A91" t="str">
        <f>Contemporary!A84</f>
        <v>S-401</v>
      </c>
      <c r="B91">
        <f>Contemporary!W84</f>
        <v>0</v>
      </c>
      <c r="C91">
        <f>Contemporary!T92</f>
        <v>0</v>
      </c>
      <c r="I91" s="48"/>
      <c r="J91" s="48"/>
      <c r="K91" s="1">
        <f t="shared" si="2"/>
        <v>0</v>
      </c>
      <c r="L91" s="1">
        <f t="shared" si="2"/>
        <v>0</v>
      </c>
    </row>
    <row r="92" spans="1:12" x14ac:dyDescent="0.25">
      <c r="A92" t="str">
        <f>Contemporary!A85</f>
        <v>S-402</v>
      </c>
      <c r="B92">
        <f>Contemporary!W85</f>
        <v>12</v>
      </c>
      <c r="C92">
        <f>Contemporary!T93</f>
        <v>0</v>
      </c>
      <c r="K92" s="1">
        <f t="shared" si="2"/>
        <v>0</v>
      </c>
      <c r="L92" s="1">
        <f t="shared" si="2"/>
        <v>0</v>
      </c>
    </row>
    <row r="93" spans="1:12" x14ac:dyDescent="0.25">
      <c r="A93" t="str">
        <f>Contemporary!A86</f>
        <v>S-403</v>
      </c>
      <c r="B93">
        <f>Contemporary!W86</f>
        <v>7</v>
      </c>
      <c r="C93">
        <f>Contemporary!T94</f>
        <v>70</v>
      </c>
      <c r="I93" s="48"/>
      <c r="J93" s="48"/>
      <c r="K93" s="1">
        <f t="shared" si="2"/>
        <v>0</v>
      </c>
      <c r="L93" s="1">
        <f t="shared" si="2"/>
        <v>0</v>
      </c>
    </row>
    <row r="94" spans="1:12" x14ac:dyDescent="0.25">
      <c r="A94" t="str">
        <f>Contemporary!A87</f>
        <v>S-404</v>
      </c>
      <c r="B94">
        <f>Contemporary!W87</f>
        <v>9</v>
      </c>
      <c r="C94">
        <f>Contemporary!T95</f>
        <v>46</v>
      </c>
      <c r="K94" s="1">
        <f t="shared" si="2"/>
        <v>0</v>
      </c>
      <c r="L94" s="1">
        <f t="shared" si="2"/>
        <v>0</v>
      </c>
    </row>
    <row r="95" spans="1:12" x14ac:dyDescent="0.25">
      <c r="A95" t="str">
        <f>Contemporary!A89</f>
        <v>T-401</v>
      </c>
      <c r="B95">
        <f>Contemporary!W89</f>
        <v>12</v>
      </c>
      <c r="C95">
        <f>Contemporary!T96</f>
        <v>0</v>
      </c>
      <c r="I95" s="48"/>
      <c r="J95" s="48"/>
      <c r="K95" s="1">
        <f t="shared" si="2"/>
        <v>0</v>
      </c>
      <c r="L95" s="1">
        <f t="shared" si="2"/>
        <v>0</v>
      </c>
    </row>
    <row r="96" spans="1:12" x14ac:dyDescent="0.25">
      <c r="A96" t="str">
        <f>Contemporary!A90</f>
        <v>T-402</v>
      </c>
      <c r="B96">
        <f>Contemporary!W90</f>
        <v>12</v>
      </c>
      <c r="C96">
        <f>Contemporary!T97</f>
        <v>0</v>
      </c>
      <c r="K96" s="1">
        <f t="shared" si="2"/>
        <v>0</v>
      </c>
      <c r="L96" s="1">
        <f t="shared" si="2"/>
        <v>0</v>
      </c>
    </row>
    <row r="97" spans="1:12" x14ac:dyDescent="0.25">
      <c r="A97" t="str">
        <f>Contemporary!A91</f>
        <v>T-403</v>
      </c>
      <c r="B97">
        <f>Contemporary!W91</f>
        <v>0</v>
      </c>
      <c r="C97">
        <f>Contemporary!T98</f>
        <v>0</v>
      </c>
      <c r="I97" s="48"/>
      <c r="J97" s="48"/>
      <c r="K97" s="1">
        <f t="shared" si="2"/>
        <v>0</v>
      </c>
      <c r="L97" s="1">
        <f t="shared" si="2"/>
        <v>0</v>
      </c>
    </row>
    <row r="98" spans="1:12" x14ac:dyDescent="0.25">
      <c r="A98" t="str">
        <f>Contemporary!A92</f>
        <v>T-404</v>
      </c>
      <c r="B98">
        <f>Contemporary!W92</f>
        <v>0</v>
      </c>
      <c r="C98">
        <f>Contemporary!T99</f>
        <v>0</v>
      </c>
      <c r="K98" s="1">
        <f t="shared" si="2"/>
        <v>0</v>
      </c>
      <c r="L98" s="1">
        <f t="shared" si="2"/>
        <v>0</v>
      </c>
    </row>
    <row r="99" spans="1:12" x14ac:dyDescent="0.25">
      <c r="A99" t="str">
        <f>Contemporary!A94</f>
        <v>U-401</v>
      </c>
      <c r="B99">
        <f>Contemporary!W94</f>
        <v>12</v>
      </c>
      <c r="C99">
        <f>Contemporary!T100</f>
        <v>71</v>
      </c>
      <c r="I99" s="48"/>
      <c r="J99" s="48"/>
      <c r="K99" s="1">
        <f t="shared" ref="K99:L122" si="3">SUM(E99,G99,I99)</f>
        <v>0</v>
      </c>
      <c r="L99" s="1">
        <f t="shared" si="3"/>
        <v>0</v>
      </c>
    </row>
    <row r="100" spans="1:12" x14ac:dyDescent="0.25">
      <c r="A100" t="str">
        <f>Contemporary!A95</f>
        <v>U-402</v>
      </c>
      <c r="B100">
        <f>Contemporary!W95</f>
        <v>6</v>
      </c>
      <c r="C100">
        <f>Contemporary!T101</f>
        <v>0</v>
      </c>
      <c r="K100" s="1">
        <f t="shared" si="3"/>
        <v>0</v>
      </c>
      <c r="L100" s="1">
        <f t="shared" si="3"/>
        <v>0</v>
      </c>
    </row>
    <row r="101" spans="1:12" x14ac:dyDescent="0.25">
      <c r="A101" t="str">
        <f>Contemporary!A96</f>
        <v>U-403</v>
      </c>
      <c r="B101">
        <f>Contemporary!W96</f>
        <v>0</v>
      </c>
      <c r="C101">
        <f>Contemporary!T102</f>
        <v>0</v>
      </c>
      <c r="I101" s="48"/>
      <c r="J101" s="48"/>
      <c r="K101" s="1">
        <f t="shared" si="3"/>
        <v>0</v>
      </c>
      <c r="L101" s="1">
        <f t="shared" si="3"/>
        <v>0</v>
      </c>
    </row>
    <row r="102" spans="1:12" x14ac:dyDescent="0.25">
      <c r="A102" t="str">
        <f>Contemporary!A97</f>
        <v>U-404</v>
      </c>
      <c r="B102">
        <f>Contemporary!W97</f>
        <v>0</v>
      </c>
      <c r="C102">
        <f>Contemporary!T103</f>
        <v>0</v>
      </c>
      <c r="K102" s="1">
        <f t="shared" si="3"/>
        <v>0</v>
      </c>
      <c r="L102" s="1">
        <f t="shared" si="3"/>
        <v>0</v>
      </c>
    </row>
    <row r="103" spans="1:12" x14ac:dyDescent="0.25">
      <c r="A103" t="str">
        <f>Contemporary!A99</f>
        <v>V-401</v>
      </c>
      <c r="B103">
        <f>Contemporary!W99</f>
        <v>0</v>
      </c>
      <c r="C103">
        <f>Contemporary!T104</f>
        <v>0</v>
      </c>
      <c r="I103" s="48"/>
      <c r="J103" s="48"/>
      <c r="K103" s="1">
        <f t="shared" si="3"/>
        <v>0</v>
      </c>
      <c r="L103" s="1">
        <f t="shared" si="3"/>
        <v>0</v>
      </c>
    </row>
    <row r="104" spans="1:12" x14ac:dyDescent="0.25">
      <c r="A104" t="str">
        <f>Contemporary!A100</f>
        <v>V-402</v>
      </c>
      <c r="B104">
        <f>Contemporary!W100</f>
        <v>9</v>
      </c>
      <c r="C104">
        <f>Contemporary!T105</f>
        <v>0</v>
      </c>
      <c r="K104" s="1">
        <f t="shared" si="3"/>
        <v>0</v>
      </c>
      <c r="L104" s="1">
        <f t="shared" si="3"/>
        <v>0</v>
      </c>
    </row>
    <row r="105" spans="1:12" x14ac:dyDescent="0.25">
      <c r="A105" t="str">
        <f>Contemporary!A101</f>
        <v>V-403</v>
      </c>
      <c r="B105">
        <f>Contemporary!W101</f>
        <v>0</v>
      </c>
      <c r="C105">
        <f>Contemporary!T106</f>
        <v>0</v>
      </c>
      <c r="I105" s="48"/>
      <c r="J105" s="48"/>
      <c r="K105" s="1">
        <f t="shared" si="3"/>
        <v>0</v>
      </c>
      <c r="L105" s="1">
        <f t="shared" si="3"/>
        <v>0</v>
      </c>
    </row>
    <row r="106" spans="1:12" x14ac:dyDescent="0.25">
      <c r="A106" t="str">
        <f>Contemporary!A102</f>
        <v>V-404</v>
      </c>
      <c r="B106">
        <f>Contemporary!W102</f>
        <v>0</v>
      </c>
      <c r="C106">
        <f>Contemporary!T107</f>
        <v>0</v>
      </c>
      <c r="K106" s="1">
        <f t="shared" si="3"/>
        <v>0</v>
      </c>
      <c r="L106" s="1">
        <f t="shared" si="3"/>
        <v>0</v>
      </c>
    </row>
    <row r="107" spans="1:12" x14ac:dyDescent="0.25">
      <c r="A107" t="str">
        <f>Contemporary!A104</f>
        <v>W-401</v>
      </c>
      <c r="B107">
        <f>Contemporary!W104</f>
        <v>0</v>
      </c>
      <c r="C107">
        <f>Contemporary!T108</f>
        <v>0</v>
      </c>
      <c r="I107" s="48"/>
      <c r="J107" s="48"/>
      <c r="K107" s="1">
        <f t="shared" si="3"/>
        <v>0</v>
      </c>
      <c r="L107" s="1">
        <f t="shared" si="3"/>
        <v>0</v>
      </c>
    </row>
    <row r="108" spans="1:12" x14ac:dyDescent="0.25">
      <c r="A108" t="str">
        <f>Contemporary!A105</f>
        <v>W-402</v>
      </c>
      <c r="B108">
        <f>Contemporary!W105</f>
        <v>0</v>
      </c>
      <c r="C108">
        <f>Contemporary!T109</f>
        <v>0</v>
      </c>
      <c r="K108" s="1">
        <f t="shared" si="3"/>
        <v>0</v>
      </c>
      <c r="L108" s="1">
        <f t="shared" si="3"/>
        <v>0</v>
      </c>
    </row>
    <row r="109" spans="1:12" x14ac:dyDescent="0.25">
      <c r="A109" t="str">
        <f>Contemporary!A106</f>
        <v>W-403</v>
      </c>
      <c r="B109">
        <f>Contemporary!W106</f>
        <v>0</v>
      </c>
      <c r="C109">
        <f>Contemporary!T110</f>
        <v>0</v>
      </c>
      <c r="I109" s="48"/>
      <c r="J109" s="48"/>
      <c r="K109" s="1">
        <f t="shared" si="3"/>
        <v>0</v>
      </c>
      <c r="L109" s="1">
        <f t="shared" si="3"/>
        <v>0</v>
      </c>
    </row>
    <row r="110" spans="1:12" x14ac:dyDescent="0.25">
      <c r="A110" t="str">
        <f>Contemporary!A107</f>
        <v>W-404</v>
      </c>
      <c r="B110">
        <f>Contemporary!W107</f>
        <v>0</v>
      </c>
      <c r="C110">
        <f>Contemporary!T111</f>
        <v>0</v>
      </c>
      <c r="K110" s="1">
        <f t="shared" si="3"/>
        <v>0</v>
      </c>
      <c r="L110" s="1">
        <f t="shared" si="3"/>
        <v>0</v>
      </c>
    </row>
    <row r="111" spans="1:12" x14ac:dyDescent="0.25">
      <c r="A111" t="str">
        <f>Contemporary!A109</f>
        <v>X-401</v>
      </c>
      <c r="B111">
        <f>Contemporary!W109</f>
        <v>0</v>
      </c>
      <c r="C111">
        <f>Contemporary!T112</f>
        <v>0</v>
      </c>
      <c r="I111" s="48"/>
      <c r="J111" s="48"/>
      <c r="K111" s="1">
        <f t="shared" si="3"/>
        <v>0</v>
      </c>
      <c r="L111" s="1">
        <f t="shared" si="3"/>
        <v>0</v>
      </c>
    </row>
    <row r="112" spans="1:12" x14ac:dyDescent="0.25">
      <c r="A112" t="str">
        <f>Contemporary!A110</f>
        <v>X-402</v>
      </c>
      <c r="B112">
        <f>Contemporary!W110</f>
        <v>0</v>
      </c>
      <c r="C112">
        <f>Contemporary!T113</f>
        <v>0</v>
      </c>
      <c r="K112" s="1">
        <f t="shared" si="3"/>
        <v>0</v>
      </c>
      <c r="L112" s="1">
        <f t="shared" si="3"/>
        <v>0</v>
      </c>
    </row>
    <row r="113" spans="1:12" x14ac:dyDescent="0.25">
      <c r="A113" t="str">
        <f>Contemporary!A111</f>
        <v>X-403</v>
      </c>
      <c r="B113">
        <f>Contemporary!W111</f>
        <v>0</v>
      </c>
      <c r="C113">
        <f>Contemporary!T114</f>
        <v>0</v>
      </c>
      <c r="I113" s="48"/>
      <c r="J113" s="48"/>
      <c r="K113" s="1">
        <f t="shared" si="3"/>
        <v>0</v>
      </c>
      <c r="L113" s="1">
        <f t="shared" si="3"/>
        <v>0</v>
      </c>
    </row>
    <row r="114" spans="1:12" x14ac:dyDescent="0.25">
      <c r="A114" t="str">
        <f>Contemporary!A112</f>
        <v>X-404</v>
      </c>
      <c r="B114">
        <f>Contemporary!W112</f>
        <v>0</v>
      </c>
      <c r="C114">
        <f>Contemporary!T115</f>
        <v>0</v>
      </c>
      <c r="K114" s="1">
        <f t="shared" si="3"/>
        <v>0</v>
      </c>
      <c r="L114" s="1">
        <f t="shared" si="3"/>
        <v>0</v>
      </c>
    </row>
    <row r="115" spans="1:12" x14ac:dyDescent="0.25">
      <c r="A115" t="str">
        <f>Contemporary!A114</f>
        <v>Y-401</v>
      </c>
      <c r="B115">
        <f>Contemporary!W114</f>
        <v>0</v>
      </c>
      <c r="C115">
        <f>Contemporary!T116</f>
        <v>0</v>
      </c>
      <c r="I115" s="48"/>
      <c r="J115" s="48"/>
      <c r="K115" s="1">
        <f t="shared" si="3"/>
        <v>0</v>
      </c>
      <c r="L115" s="1">
        <f t="shared" si="3"/>
        <v>0</v>
      </c>
    </row>
    <row r="116" spans="1:12" x14ac:dyDescent="0.25">
      <c r="A116" t="str">
        <f>Contemporary!A115</f>
        <v>Y-402</v>
      </c>
      <c r="B116">
        <f>Contemporary!W115</f>
        <v>0</v>
      </c>
      <c r="C116">
        <f>Contemporary!T117</f>
        <v>0</v>
      </c>
      <c r="K116" s="1">
        <f t="shared" si="3"/>
        <v>0</v>
      </c>
      <c r="L116" s="1">
        <f t="shared" si="3"/>
        <v>0</v>
      </c>
    </row>
    <row r="117" spans="1:12" x14ac:dyDescent="0.25">
      <c r="A117" t="str">
        <f>Contemporary!A116</f>
        <v>Y-403</v>
      </c>
      <c r="B117">
        <f>Contemporary!W116</f>
        <v>0</v>
      </c>
      <c r="C117">
        <f>Contemporary!T118</f>
        <v>0</v>
      </c>
      <c r="I117" s="48"/>
      <c r="J117" s="48"/>
      <c r="K117" s="1">
        <f t="shared" si="3"/>
        <v>0</v>
      </c>
      <c r="L117" s="1">
        <f t="shared" si="3"/>
        <v>0</v>
      </c>
    </row>
    <row r="118" spans="1:12" x14ac:dyDescent="0.25">
      <c r="A118" t="str">
        <f>Contemporary!A117</f>
        <v>Y-404</v>
      </c>
      <c r="B118">
        <f>Contemporary!W117</f>
        <v>0</v>
      </c>
      <c r="C118">
        <f>Contemporary!T119</f>
        <v>0</v>
      </c>
      <c r="K118" s="1">
        <f t="shared" si="3"/>
        <v>0</v>
      </c>
      <c r="L118" s="1">
        <f t="shared" si="3"/>
        <v>0</v>
      </c>
    </row>
    <row r="119" spans="1:12" x14ac:dyDescent="0.25">
      <c r="A119" t="str">
        <f>Contemporary!A119</f>
        <v>Z-401</v>
      </c>
      <c r="B119">
        <f>Contemporary!W119</f>
        <v>0</v>
      </c>
      <c r="C119">
        <f>Contemporary!T120</f>
        <v>0</v>
      </c>
      <c r="I119" s="48"/>
      <c r="J119" s="48"/>
      <c r="K119" s="1">
        <f t="shared" si="3"/>
        <v>0</v>
      </c>
      <c r="L119" s="1">
        <f t="shared" si="3"/>
        <v>0</v>
      </c>
    </row>
    <row r="120" spans="1:12" x14ac:dyDescent="0.25">
      <c r="A120" t="str">
        <f>Contemporary!A120</f>
        <v>Z-402</v>
      </c>
      <c r="B120">
        <f>Contemporary!W120</f>
        <v>0</v>
      </c>
      <c r="C120">
        <f>Contemporary!T121</f>
        <v>0</v>
      </c>
      <c r="K120" s="1">
        <f t="shared" si="3"/>
        <v>0</v>
      </c>
      <c r="L120" s="1">
        <f t="shared" si="3"/>
        <v>0</v>
      </c>
    </row>
    <row r="121" spans="1:12" x14ac:dyDescent="0.25">
      <c r="A121" t="str">
        <f>Contemporary!A121</f>
        <v>Z-403</v>
      </c>
      <c r="B121">
        <f>Contemporary!W121</f>
        <v>0</v>
      </c>
      <c r="C121">
        <f>Contemporary!T122</f>
        <v>0</v>
      </c>
      <c r="I121" s="48"/>
      <c r="J121" s="48"/>
      <c r="K121" s="1">
        <f t="shared" si="3"/>
        <v>0</v>
      </c>
      <c r="L121" s="1">
        <f t="shared" si="3"/>
        <v>0</v>
      </c>
    </row>
    <row r="122" spans="1:12" x14ac:dyDescent="0.25">
      <c r="A122" t="str">
        <f>Contemporary!A122</f>
        <v>Z-404</v>
      </c>
      <c r="B122">
        <f>Contemporary!W122</f>
        <v>0</v>
      </c>
      <c r="C122">
        <f>Contemporary!T123</f>
        <v>0</v>
      </c>
      <c r="I122" s="49"/>
      <c r="J122" s="50"/>
      <c r="K122" s="1">
        <f t="shared" si="3"/>
        <v>0</v>
      </c>
      <c r="L122" s="1">
        <f t="shared" si="3"/>
        <v>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A152"/>
  <sheetViews>
    <sheetView workbookViewId="0">
      <pane xSplit="1" ySplit="3" topLeftCell="L93" activePane="bottomRight" state="frozen"/>
      <selection pane="topRight" activeCell="B1" sqref="B1"/>
      <selection pane="bottomLeft" activeCell="A4" sqref="A4"/>
      <selection pane="bottomRight" activeCell="B59" sqref="B59"/>
    </sheetView>
  </sheetViews>
  <sheetFormatPr defaultColWidth="8.7109375" defaultRowHeight="15" x14ac:dyDescent="0.25"/>
  <cols>
    <col min="1" max="1" width="12.140625" style="11" bestFit="1" customWidth="1"/>
    <col min="2" max="2" width="21.7109375" style="11" customWidth="1"/>
    <col min="3" max="3" width="8.7109375" style="11" customWidth="1"/>
    <col min="4" max="4" width="26.42578125" style="11" customWidth="1"/>
    <col min="5" max="5" width="8.7109375" style="11" customWidth="1"/>
    <col min="6" max="6" width="26.42578125" style="11" customWidth="1"/>
    <col min="7" max="7" width="8.42578125" style="14" customWidth="1"/>
    <col min="8" max="8" width="4.28515625" style="3" customWidth="1"/>
    <col min="9" max="9" width="8.7109375" style="4" customWidth="1"/>
    <col min="10" max="10" width="8.7109375" style="5" customWidth="1"/>
    <col min="11" max="11" width="4" style="6" customWidth="1"/>
    <col min="12" max="12" width="8.7109375" style="7" customWidth="1"/>
    <col min="13" max="13" width="8.7109375" style="8" customWidth="1"/>
    <col min="14" max="14" width="5.140625" style="9" customWidth="1"/>
    <col min="15" max="15" width="8.7109375" style="10" customWidth="1"/>
    <col min="16" max="16" width="13.42578125" style="11" customWidth="1"/>
    <col min="17" max="17" width="8" style="11" customWidth="1"/>
    <col min="18" max="18" width="12.140625" style="11" customWidth="1"/>
    <col min="19" max="19" width="11.28515625" style="11" bestFit="1" customWidth="1"/>
    <col min="20" max="16384" width="8.7109375" style="11"/>
  </cols>
  <sheetData>
    <row r="1" spans="1:53" x14ac:dyDescent="0.25">
      <c r="A1" s="2" t="s">
        <v>197</v>
      </c>
      <c r="B1" s="2"/>
      <c r="C1" s="2"/>
      <c r="D1" s="2"/>
      <c r="E1" s="2"/>
      <c r="F1" s="2"/>
      <c r="G1" s="14" t="s">
        <v>183</v>
      </c>
      <c r="X1" s="12" t="s">
        <v>164</v>
      </c>
      <c r="Y1" s="12" t="s">
        <v>152</v>
      </c>
      <c r="Z1" s="12" t="s">
        <v>154</v>
      </c>
      <c r="AA1" s="12" t="s">
        <v>153</v>
      </c>
      <c r="AB1" s="13"/>
      <c r="AC1" s="12" t="s">
        <v>180</v>
      </c>
      <c r="AD1" s="12" t="s">
        <v>181</v>
      </c>
      <c r="AE1" s="12" t="s">
        <v>179</v>
      </c>
    </row>
    <row r="2" spans="1:53" x14ac:dyDescent="0.25">
      <c r="G2" s="14" t="s">
        <v>1</v>
      </c>
      <c r="J2" s="5" t="s">
        <v>2</v>
      </c>
      <c r="M2" s="8" t="s">
        <v>3</v>
      </c>
      <c r="P2" s="15" t="s">
        <v>178</v>
      </c>
      <c r="AB2" s="16" t="s">
        <v>190</v>
      </c>
    </row>
    <row r="3" spans="1:53" x14ac:dyDescent="0.25">
      <c r="B3" s="17" t="s">
        <v>4</v>
      </c>
      <c r="D3" s="17" t="s">
        <v>4</v>
      </c>
      <c r="F3" s="17" t="s">
        <v>5</v>
      </c>
      <c r="G3" s="18" t="s">
        <v>6</v>
      </c>
      <c r="H3" s="3" t="s">
        <v>186</v>
      </c>
      <c r="I3" s="19" t="s">
        <v>809</v>
      </c>
      <c r="J3" s="20" t="s">
        <v>7</v>
      </c>
      <c r="K3" s="6" t="s">
        <v>186</v>
      </c>
      <c r="L3" s="21" t="s">
        <v>810</v>
      </c>
      <c r="M3" s="22" t="s">
        <v>8</v>
      </c>
      <c r="N3" s="9" t="s">
        <v>186</v>
      </c>
      <c r="O3" s="23" t="s">
        <v>811</v>
      </c>
      <c r="P3" s="17" t="s">
        <v>11</v>
      </c>
      <c r="Q3" s="17"/>
      <c r="R3" s="17" t="s">
        <v>808</v>
      </c>
      <c r="S3" s="17" t="s">
        <v>799</v>
      </c>
      <c r="T3" s="17"/>
      <c r="U3" s="17" t="s">
        <v>9</v>
      </c>
      <c r="X3" s="17" t="s">
        <v>10</v>
      </c>
      <c r="AB3" s="17" t="s">
        <v>185</v>
      </c>
    </row>
    <row r="4" spans="1:53" ht="15.75" x14ac:dyDescent="0.25">
      <c r="A4" s="11" t="s">
        <v>561</v>
      </c>
      <c r="B4" s="11" t="s">
        <v>855</v>
      </c>
      <c r="D4" s="11" t="s">
        <v>856</v>
      </c>
      <c r="F4" s="11" t="s">
        <v>1485</v>
      </c>
      <c r="G4" s="14">
        <v>4</v>
      </c>
      <c r="H4" s="3" t="s">
        <v>164</v>
      </c>
      <c r="I4" s="4">
        <v>24</v>
      </c>
      <c r="J4" s="5">
        <v>3</v>
      </c>
      <c r="K4" s="6" t="s">
        <v>164</v>
      </c>
      <c r="L4" s="7">
        <v>23</v>
      </c>
      <c r="M4" s="8">
        <v>3</v>
      </c>
      <c r="N4" s="9" t="s">
        <v>164</v>
      </c>
      <c r="O4" s="10">
        <v>25</v>
      </c>
      <c r="Q4" s="11" t="str">
        <f>IF(P4="1violation",-7*1,IF(P4="2violations",-7*2,IF(P4="3violations",-7*3,IF(P4="",""))))</f>
        <v/>
      </c>
      <c r="R4" s="13">
        <f>SUM(I4,L4,O4,Q4)</f>
        <v>72</v>
      </c>
      <c r="S4" s="24">
        <f>IF(H4="S",1*1)+IF(K4="S",1*1)+IF(N4="S",1*1)</f>
        <v>3</v>
      </c>
      <c r="U4" s="11">
        <f>SUM(G4,J4,M4)</f>
        <v>10</v>
      </c>
      <c r="Y4" s="11">
        <f>SUM(R4,R6,R5,R7,-AB4)</f>
        <v>209</v>
      </c>
      <c r="AB4" s="11">
        <f>MIN(R4:R7)</f>
        <v>60</v>
      </c>
    </row>
    <row r="5" spans="1:53" ht="15.75" x14ac:dyDescent="0.25">
      <c r="A5" s="11" t="s">
        <v>562</v>
      </c>
      <c r="B5" s="11" t="s">
        <v>857</v>
      </c>
      <c r="D5" s="11" t="s">
        <v>858</v>
      </c>
      <c r="F5" s="11" t="s">
        <v>1285</v>
      </c>
      <c r="G5" s="14">
        <v>4</v>
      </c>
      <c r="H5" s="3" t="s">
        <v>164</v>
      </c>
      <c r="I5" s="4">
        <v>21</v>
      </c>
      <c r="J5" s="5">
        <v>1</v>
      </c>
      <c r="K5" s="6" t="s">
        <v>164</v>
      </c>
      <c r="L5" s="7">
        <v>25</v>
      </c>
      <c r="M5" s="8">
        <v>4</v>
      </c>
      <c r="N5" s="9" t="s">
        <v>152</v>
      </c>
      <c r="O5" s="10">
        <v>18</v>
      </c>
      <c r="Q5" s="11" t="str">
        <f t="shared" ref="Q5:Q67" si="0">IF(P5="1violation",-7*1,IF(P5="2violations",-7*2,IF(P5="3violations",-7*3,IF(P5="",""))))</f>
        <v/>
      </c>
      <c r="R5" s="13">
        <f t="shared" ref="R5:R67" si="1">SUM(I5,L5,O5,Q5)</f>
        <v>64</v>
      </c>
      <c r="S5" s="24">
        <f t="shared" ref="S5:S67" si="2">IF(H5="S",1*1)+IF(K5="S",1*1)+IF(N5="S",1*1)</f>
        <v>2</v>
      </c>
      <c r="U5" s="11">
        <f>SUM(G5,J5,M5)</f>
        <v>9</v>
      </c>
    </row>
    <row r="6" spans="1:53" ht="15.75" x14ac:dyDescent="0.25">
      <c r="A6" s="11" t="s">
        <v>563</v>
      </c>
      <c r="B6" s="11" t="s">
        <v>859</v>
      </c>
      <c r="D6" s="11" t="s">
        <v>860</v>
      </c>
      <c r="F6" s="11" t="s">
        <v>1482</v>
      </c>
      <c r="G6" s="14">
        <v>1</v>
      </c>
      <c r="H6" s="3" t="s">
        <v>164</v>
      </c>
      <c r="I6" s="4">
        <v>25</v>
      </c>
      <c r="J6" s="5">
        <v>2</v>
      </c>
      <c r="K6" s="6" t="s">
        <v>164</v>
      </c>
      <c r="L6" s="7">
        <v>25</v>
      </c>
      <c r="M6" s="8">
        <v>1</v>
      </c>
      <c r="N6" s="9" t="s">
        <v>164</v>
      </c>
      <c r="O6" s="10">
        <v>23</v>
      </c>
      <c r="Q6" s="11" t="str">
        <f t="shared" si="0"/>
        <v/>
      </c>
      <c r="R6" s="13">
        <f t="shared" si="1"/>
        <v>73</v>
      </c>
      <c r="S6" s="24">
        <f t="shared" si="2"/>
        <v>3</v>
      </c>
      <c r="U6" s="11">
        <f>SUM(G6,J6,M6)</f>
        <v>4</v>
      </c>
    </row>
    <row r="7" spans="1:53" ht="15.75" x14ac:dyDescent="0.25">
      <c r="A7" s="11" t="s">
        <v>564</v>
      </c>
      <c r="B7" s="11" t="s">
        <v>861</v>
      </c>
      <c r="D7" s="11" t="s">
        <v>862</v>
      </c>
      <c r="F7" s="11" t="s">
        <v>1491</v>
      </c>
      <c r="G7" s="14">
        <v>3</v>
      </c>
      <c r="H7" s="3" t="s">
        <v>164</v>
      </c>
      <c r="I7" s="4">
        <v>23</v>
      </c>
      <c r="J7" s="5">
        <v>4</v>
      </c>
      <c r="K7" s="6" t="s">
        <v>152</v>
      </c>
      <c r="L7" s="7">
        <v>19</v>
      </c>
      <c r="M7" s="8">
        <v>2</v>
      </c>
      <c r="N7" s="9" t="s">
        <v>152</v>
      </c>
      <c r="O7" s="10">
        <v>18</v>
      </c>
      <c r="Q7" s="11" t="str">
        <f t="shared" si="0"/>
        <v/>
      </c>
      <c r="R7" s="13">
        <f t="shared" si="1"/>
        <v>60</v>
      </c>
      <c r="S7" s="24">
        <f t="shared" si="2"/>
        <v>1</v>
      </c>
      <c r="U7" s="11">
        <f>SUM(G7,J7,M7)</f>
        <v>9</v>
      </c>
    </row>
    <row r="8" spans="1:53" s="25" customFormat="1" ht="15.75" x14ac:dyDescent="0.25">
      <c r="H8" s="26"/>
      <c r="I8" s="27"/>
      <c r="K8" s="26"/>
      <c r="L8" s="27"/>
      <c r="N8" s="26"/>
      <c r="O8" s="27"/>
      <c r="R8" s="28"/>
      <c r="S8" s="29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</row>
    <row r="9" spans="1:53" ht="15.75" x14ac:dyDescent="0.25">
      <c r="A9" s="11" t="s">
        <v>565</v>
      </c>
      <c r="Q9" s="11" t="str">
        <f t="shared" si="0"/>
        <v/>
      </c>
      <c r="R9" s="13">
        <f t="shared" si="1"/>
        <v>0</v>
      </c>
      <c r="S9" s="24">
        <f t="shared" si="2"/>
        <v>0</v>
      </c>
      <c r="U9" s="11">
        <f>SUM(G9,J9,M9)</f>
        <v>0</v>
      </c>
      <c r="Y9" s="11">
        <f>SUM(R9,R11,R10,R12,-AB9)</f>
        <v>0</v>
      </c>
      <c r="AB9" s="11">
        <f>MIN(R9:R12)</f>
        <v>0</v>
      </c>
    </row>
    <row r="10" spans="1:53" ht="15.75" x14ac:dyDescent="0.25">
      <c r="A10" s="11" t="s">
        <v>566</v>
      </c>
      <c r="Q10" s="11" t="str">
        <f t="shared" si="0"/>
        <v/>
      </c>
      <c r="R10" s="13">
        <f t="shared" si="1"/>
        <v>0</v>
      </c>
      <c r="S10" s="24">
        <f t="shared" si="2"/>
        <v>0</v>
      </c>
      <c r="U10" s="11">
        <f>SUM(G10,J10,M10)</f>
        <v>0</v>
      </c>
    </row>
    <row r="11" spans="1:53" ht="15.75" x14ac:dyDescent="0.25">
      <c r="A11" s="11" t="s">
        <v>567</v>
      </c>
      <c r="Q11" s="11" t="str">
        <f t="shared" si="0"/>
        <v/>
      </c>
      <c r="R11" s="13">
        <f t="shared" si="1"/>
        <v>0</v>
      </c>
      <c r="S11" s="24">
        <f t="shared" si="2"/>
        <v>0</v>
      </c>
      <c r="U11" s="11">
        <f>SUM(G11,J11,M11)</f>
        <v>0</v>
      </c>
    </row>
    <row r="12" spans="1:53" ht="15.75" x14ac:dyDescent="0.25">
      <c r="A12" s="11" t="s">
        <v>568</v>
      </c>
      <c r="Q12" s="11" t="str">
        <f t="shared" si="0"/>
        <v/>
      </c>
      <c r="R12" s="13">
        <f t="shared" si="1"/>
        <v>0</v>
      </c>
      <c r="S12" s="24">
        <f t="shared" si="2"/>
        <v>0</v>
      </c>
      <c r="U12" s="11">
        <f>SUM(G12,J12,M12)</f>
        <v>0</v>
      </c>
    </row>
    <row r="13" spans="1:53" s="25" customFormat="1" ht="15.75" x14ac:dyDescent="0.25">
      <c r="H13" s="26"/>
      <c r="I13" s="27"/>
      <c r="K13" s="26"/>
      <c r="L13" s="27"/>
      <c r="N13" s="26"/>
      <c r="O13" s="27"/>
      <c r="R13" s="28"/>
      <c r="S13" s="29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</row>
    <row r="14" spans="1:53" ht="15.75" x14ac:dyDescent="0.25">
      <c r="A14" s="11" t="s">
        <v>569</v>
      </c>
      <c r="B14" s="11" t="s">
        <v>887</v>
      </c>
      <c r="L14" s="7">
        <v>0</v>
      </c>
      <c r="O14" s="10">
        <v>0</v>
      </c>
      <c r="Q14" s="11" t="str">
        <f t="shared" si="0"/>
        <v/>
      </c>
      <c r="R14" s="13">
        <f t="shared" si="1"/>
        <v>0</v>
      </c>
      <c r="S14" s="24">
        <f t="shared" si="2"/>
        <v>0</v>
      </c>
      <c r="U14" s="11">
        <f>SUM(G14,J14,M14)</f>
        <v>0</v>
      </c>
      <c r="Y14" s="11">
        <f>SUM(R14,R16,R15,R17,-AB14)</f>
        <v>0</v>
      </c>
      <c r="AB14" s="11">
        <f>MIN(R14:R17)</f>
        <v>0</v>
      </c>
    </row>
    <row r="15" spans="1:53" ht="15.75" x14ac:dyDescent="0.25">
      <c r="A15" s="11" t="s">
        <v>570</v>
      </c>
      <c r="B15" s="11" t="s">
        <v>888</v>
      </c>
      <c r="I15" s="4">
        <v>0</v>
      </c>
      <c r="L15" s="7">
        <v>0</v>
      </c>
      <c r="Q15" s="11" t="str">
        <f t="shared" si="0"/>
        <v/>
      </c>
      <c r="R15" s="13">
        <f t="shared" si="1"/>
        <v>0</v>
      </c>
      <c r="S15" s="24">
        <f t="shared" si="2"/>
        <v>0</v>
      </c>
      <c r="U15" s="11">
        <f>SUM(G15,J15,M15)</f>
        <v>0</v>
      </c>
    </row>
    <row r="16" spans="1:53" ht="15.75" x14ac:dyDescent="0.25">
      <c r="A16" s="11" t="s">
        <v>571</v>
      </c>
      <c r="Q16" s="11" t="str">
        <f t="shared" si="0"/>
        <v/>
      </c>
      <c r="R16" s="13">
        <f t="shared" si="1"/>
        <v>0</v>
      </c>
      <c r="S16" s="24">
        <f t="shared" si="2"/>
        <v>0</v>
      </c>
      <c r="U16" s="11">
        <f>SUM(G16,J16,M16)</f>
        <v>0</v>
      </c>
    </row>
    <row r="17" spans="1:53" ht="15.75" x14ac:dyDescent="0.25">
      <c r="A17" s="11" t="s">
        <v>572</v>
      </c>
      <c r="Q17" s="11" t="str">
        <f t="shared" si="0"/>
        <v/>
      </c>
      <c r="R17" s="13">
        <f t="shared" si="1"/>
        <v>0</v>
      </c>
      <c r="S17" s="24">
        <f t="shared" si="2"/>
        <v>0</v>
      </c>
      <c r="U17" s="11">
        <f>SUM(G17,J17,M17)</f>
        <v>0</v>
      </c>
    </row>
    <row r="18" spans="1:53" s="25" customFormat="1" ht="15.75" x14ac:dyDescent="0.25">
      <c r="H18" s="26"/>
      <c r="I18" s="27"/>
      <c r="K18" s="26"/>
      <c r="L18" s="27"/>
      <c r="N18" s="26"/>
      <c r="O18" s="27"/>
      <c r="R18" s="28"/>
      <c r="S18" s="29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</row>
    <row r="19" spans="1:53" ht="15.75" x14ac:dyDescent="0.25">
      <c r="A19" s="11" t="s">
        <v>573</v>
      </c>
      <c r="B19" s="11" t="s">
        <v>915</v>
      </c>
      <c r="G19" s="14">
        <v>4</v>
      </c>
      <c r="H19" s="3" t="s">
        <v>164</v>
      </c>
      <c r="I19" s="4">
        <v>23</v>
      </c>
      <c r="J19" s="5">
        <v>4</v>
      </c>
      <c r="K19" s="6" t="s">
        <v>164</v>
      </c>
      <c r="L19" s="7">
        <v>21</v>
      </c>
      <c r="M19" s="8">
        <v>4</v>
      </c>
      <c r="N19" s="9" t="s">
        <v>164</v>
      </c>
      <c r="O19" s="10">
        <v>20</v>
      </c>
      <c r="Q19" s="11" t="str">
        <f t="shared" si="0"/>
        <v/>
      </c>
      <c r="R19" s="13">
        <f t="shared" si="1"/>
        <v>64</v>
      </c>
      <c r="S19" s="24">
        <f t="shared" si="2"/>
        <v>3</v>
      </c>
      <c r="U19" s="11">
        <f>SUM(G19,J19,M19)</f>
        <v>12</v>
      </c>
      <c r="Y19" s="11">
        <f>SUM(R19,R21,R20,R22,-AB19)</f>
        <v>198</v>
      </c>
      <c r="AB19" s="11">
        <f>MIN(R19:R22)</f>
        <v>0</v>
      </c>
    </row>
    <row r="20" spans="1:53" ht="15.75" x14ac:dyDescent="0.25">
      <c r="A20" s="11" t="s">
        <v>574</v>
      </c>
      <c r="B20" s="11" t="s">
        <v>916</v>
      </c>
      <c r="F20" s="11" t="s">
        <v>1490</v>
      </c>
      <c r="G20" s="14">
        <v>1</v>
      </c>
      <c r="H20" s="3" t="s">
        <v>164</v>
      </c>
      <c r="I20" s="4">
        <v>25</v>
      </c>
      <c r="J20" s="5">
        <v>3</v>
      </c>
      <c r="K20" s="6" t="s">
        <v>164</v>
      </c>
      <c r="L20" s="7">
        <v>24</v>
      </c>
      <c r="M20" s="8">
        <v>3</v>
      </c>
      <c r="N20" s="9" t="s">
        <v>164</v>
      </c>
      <c r="O20" s="10">
        <v>23</v>
      </c>
      <c r="Q20" s="11" t="str">
        <f t="shared" si="0"/>
        <v/>
      </c>
      <c r="R20" s="13">
        <f t="shared" si="1"/>
        <v>72</v>
      </c>
      <c r="S20" s="24">
        <f t="shared" si="2"/>
        <v>3</v>
      </c>
      <c r="U20" s="11">
        <f>SUM(G20,J20,M20)</f>
        <v>7</v>
      </c>
    </row>
    <row r="21" spans="1:53" ht="15.75" x14ac:dyDescent="0.25">
      <c r="A21" s="11" t="s">
        <v>575</v>
      </c>
      <c r="B21" s="11" t="s">
        <v>917</v>
      </c>
      <c r="O21" s="10">
        <v>0</v>
      </c>
      <c r="Q21" s="11" t="str">
        <f t="shared" si="0"/>
        <v/>
      </c>
      <c r="R21" s="13">
        <f t="shared" si="1"/>
        <v>0</v>
      </c>
      <c r="S21" s="24">
        <f t="shared" si="2"/>
        <v>0</v>
      </c>
      <c r="U21" s="11">
        <f>SUM(G21,J21,M21)</f>
        <v>0</v>
      </c>
    </row>
    <row r="22" spans="1:53" ht="15.75" x14ac:dyDescent="0.25">
      <c r="A22" s="11" t="s">
        <v>576</v>
      </c>
      <c r="B22" s="11" t="s">
        <v>918</v>
      </c>
      <c r="F22" s="11" t="s">
        <v>1496</v>
      </c>
      <c r="G22" s="14">
        <v>3</v>
      </c>
      <c r="H22" s="3" t="s">
        <v>164</v>
      </c>
      <c r="I22" s="4">
        <v>24</v>
      </c>
      <c r="J22" s="5">
        <v>4</v>
      </c>
      <c r="K22" s="6" t="s">
        <v>164</v>
      </c>
      <c r="L22" s="7">
        <v>20</v>
      </c>
      <c r="M22" s="8">
        <v>4</v>
      </c>
      <c r="N22" s="9" t="s">
        <v>152</v>
      </c>
      <c r="O22" s="10">
        <v>18</v>
      </c>
      <c r="Q22" s="11" t="str">
        <f t="shared" si="0"/>
        <v/>
      </c>
      <c r="R22" s="13">
        <f t="shared" si="1"/>
        <v>62</v>
      </c>
      <c r="S22" s="24">
        <f t="shared" si="2"/>
        <v>2</v>
      </c>
      <c r="U22" s="11">
        <f>SUM(G22,J22,M22)</f>
        <v>11</v>
      </c>
    </row>
    <row r="23" spans="1:53" s="25" customFormat="1" ht="15.75" x14ac:dyDescent="0.25">
      <c r="H23" s="26"/>
      <c r="I23" s="27"/>
      <c r="K23" s="26"/>
      <c r="L23" s="27"/>
      <c r="N23" s="26"/>
      <c r="O23" s="27"/>
      <c r="R23" s="28"/>
      <c r="S23" s="29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</row>
    <row r="24" spans="1:53" ht="15.75" x14ac:dyDescent="0.25">
      <c r="A24" s="11" t="s">
        <v>577</v>
      </c>
      <c r="B24" s="11" t="s">
        <v>928</v>
      </c>
      <c r="D24" s="11" t="s">
        <v>929</v>
      </c>
      <c r="F24" s="11" t="s">
        <v>1497</v>
      </c>
      <c r="G24" s="14">
        <v>4</v>
      </c>
      <c r="H24" s="3" t="s">
        <v>164</v>
      </c>
      <c r="I24" s="4">
        <v>23</v>
      </c>
      <c r="J24" s="5">
        <v>1</v>
      </c>
      <c r="K24" s="6" t="s">
        <v>164</v>
      </c>
      <c r="L24" s="7">
        <v>23</v>
      </c>
      <c r="M24" s="8">
        <v>2</v>
      </c>
      <c r="N24" s="9" t="s">
        <v>164</v>
      </c>
      <c r="O24" s="10">
        <v>25</v>
      </c>
      <c r="Q24" s="11" t="str">
        <f t="shared" si="0"/>
        <v/>
      </c>
      <c r="R24" s="13">
        <f t="shared" si="1"/>
        <v>71</v>
      </c>
      <c r="S24" s="24">
        <f t="shared" si="2"/>
        <v>3</v>
      </c>
      <c r="U24" s="11">
        <f>SUM(G24,J24,M24)</f>
        <v>7</v>
      </c>
      <c r="Y24" s="11">
        <f>SUM(R24,R26,R25,R27,-AB24)</f>
        <v>213</v>
      </c>
      <c r="AB24" s="11">
        <f>MIN(R24:R27)</f>
        <v>59</v>
      </c>
    </row>
    <row r="25" spans="1:53" ht="15.75" x14ac:dyDescent="0.25">
      <c r="A25" s="11" t="s">
        <v>578</v>
      </c>
      <c r="B25" s="11" t="s">
        <v>930</v>
      </c>
      <c r="D25" s="11" t="s">
        <v>931</v>
      </c>
      <c r="F25" s="11" t="s">
        <v>1492</v>
      </c>
      <c r="G25" s="14">
        <v>2</v>
      </c>
      <c r="H25" s="3" t="s">
        <v>164</v>
      </c>
      <c r="I25" s="4">
        <v>24</v>
      </c>
      <c r="J25" s="5">
        <v>2</v>
      </c>
      <c r="K25" s="6" t="s">
        <v>164</v>
      </c>
      <c r="L25" s="7">
        <v>24</v>
      </c>
      <c r="M25" s="8">
        <v>1</v>
      </c>
      <c r="N25" s="9" t="s">
        <v>164</v>
      </c>
      <c r="O25" s="10">
        <v>24</v>
      </c>
      <c r="Q25" s="11" t="str">
        <f t="shared" si="0"/>
        <v/>
      </c>
      <c r="R25" s="13">
        <f t="shared" si="1"/>
        <v>72</v>
      </c>
      <c r="S25" s="24">
        <f t="shared" si="2"/>
        <v>3</v>
      </c>
      <c r="U25" s="11">
        <f>SUM(G25,J25,M25)</f>
        <v>5</v>
      </c>
    </row>
    <row r="26" spans="1:53" ht="15.75" x14ac:dyDescent="0.25">
      <c r="A26" s="11" t="s">
        <v>579</v>
      </c>
      <c r="B26" s="11" t="s">
        <v>932</v>
      </c>
      <c r="D26" s="11" t="s">
        <v>933</v>
      </c>
      <c r="F26" s="11" t="s">
        <v>1488</v>
      </c>
      <c r="G26" s="14">
        <v>4</v>
      </c>
      <c r="H26" s="3" t="s">
        <v>164</v>
      </c>
      <c r="I26" s="4">
        <v>23</v>
      </c>
      <c r="J26" s="5">
        <v>4</v>
      </c>
      <c r="K26" s="6" t="s">
        <v>164</v>
      </c>
      <c r="L26" s="7">
        <v>20</v>
      </c>
      <c r="M26" s="8">
        <v>4</v>
      </c>
      <c r="N26" s="9" t="s">
        <v>152</v>
      </c>
      <c r="O26" s="10">
        <v>16</v>
      </c>
      <c r="Q26" s="11" t="str">
        <f t="shared" si="0"/>
        <v/>
      </c>
      <c r="R26" s="13">
        <f t="shared" si="1"/>
        <v>59</v>
      </c>
      <c r="S26" s="24">
        <f t="shared" si="2"/>
        <v>2</v>
      </c>
      <c r="U26" s="11">
        <f>SUM(G26,J26,M26)</f>
        <v>12</v>
      </c>
    </row>
    <row r="27" spans="1:53" ht="15.75" x14ac:dyDescent="0.25">
      <c r="A27" s="11" t="s">
        <v>580</v>
      </c>
      <c r="B27" s="11" t="s">
        <v>934</v>
      </c>
      <c r="D27" s="11" t="s">
        <v>935</v>
      </c>
      <c r="F27" s="11" t="s">
        <v>1484</v>
      </c>
      <c r="G27" s="14">
        <v>3</v>
      </c>
      <c r="H27" s="3" t="s">
        <v>164</v>
      </c>
      <c r="I27" s="4">
        <v>24</v>
      </c>
      <c r="J27" s="5">
        <v>2</v>
      </c>
      <c r="K27" s="6" t="s">
        <v>164</v>
      </c>
      <c r="L27" s="7">
        <v>24</v>
      </c>
      <c r="M27" s="8">
        <v>2</v>
      </c>
      <c r="N27" s="9" t="s">
        <v>164</v>
      </c>
      <c r="O27" s="10">
        <v>22</v>
      </c>
      <c r="Q27" s="11" t="str">
        <f t="shared" si="0"/>
        <v/>
      </c>
      <c r="R27" s="13">
        <f t="shared" si="1"/>
        <v>70</v>
      </c>
      <c r="S27" s="24">
        <f t="shared" si="2"/>
        <v>3</v>
      </c>
      <c r="U27" s="11">
        <f>SUM(G27,J27,M27)</f>
        <v>7</v>
      </c>
    </row>
    <row r="28" spans="1:53" s="25" customFormat="1" ht="15.75" x14ac:dyDescent="0.25">
      <c r="H28" s="26"/>
      <c r="I28" s="27"/>
      <c r="K28" s="26"/>
      <c r="L28" s="27"/>
      <c r="N28" s="26"/>
      <c r="O28" s="27"/>
      <c r="R28" s="28"/>
      <c r="S28" s="29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</row>
    <row r="29" spans="1:53" ht="15.75" x14ac:dyDescent="0.25">
      <c r="A29" s="11" t="s">
        <v>581</v>
      </c>
      <c r="B29" s="11" t="s">
        <v>986</v>
      </c>
      <c r="D29" s="11" t="s">
        <v>987</v>
      </c>
      <c r="F29" s="11" t="s">
        <v>1483</v>
      </c>
      <c r="G29" s="14">
        <v>4</v>
      </c>
      <c r="H29" s="3" t="s">
        <v>164</v>
      </c>
      <c r="I29" s="4">
        <v>22</v>
      </c>
      <c r="J29" s="5">
        <v>4</v>
      </c>
      <c r="K29" s="6" t="s">
        <v>164</v>
      </c>
      <c r="L29" s="7">
        <v>23</v>
      </c>
      <c r="M29" s="8">
        <v>4</v>
      </c>
      <c r="N29" s="9" t="s">
        <v>152</v>
      </c>
      <c r="O29" s="10">
        <v>18</v>
      </c>
      <c r="Q29" s="11" t="str">
        <f t="shared" si="0"/>
        <v/>
      </c>
      <c r="R29" s="13">
        <f t="shared" si="1"/>
        <v>63</v>
      </c>
      <c r="S29" s="24">
        <f t="shared" si="2"/>
        <v>2</v>
      </c>
      <c r="U29" s="11">
        <f>SUM(G29,J29,M29)</f>
        <v>12</v>
      </c>
      <c r="Y29" s="11">
        <f>SUM(R29,R31,R30,R32,-AB29)</f>
        <v>194</v>
      </c>
      <c r="AB29" s="11">
        <f>MIN(R29:R32)</f>
        <v>63</v>
      </c>
    </row>
    <row r="30" spans="1:53" ht="15.75" x14ac:dyDescent="0.25">
      <c r="A30" s="11" t="s">
        <v>582</v>
      </c>
      <c r="B30" s="11" t="s">
        <v>988</v>
      </c>
      <c r="D30" s="11" t="s">
        <v>989</v>
      </c>
      <c r="F30" s="11" t="s">
        <v>1486</v>
      </c>
      <c r="G30" s="14">
        <v>4</v>
      </c>
      <c r="H30" s="3" t="s">
        <v>152</v>
      </c>
      <c r="I30" s="4">
        <v>18</v>
      </c>
      <c r="J30" s="5">
        <v>2</v>
      </c>
      <c r="K30" s="6" t="s">
        <v>164</v>
      </c>
      <c r="L30" s="7">
        <v>24</v>
      </c>
      <c r="M30" s="8">
        <v>4</v>
      </c>
      <c r="N30" s="9" t="s">
        <v>164</v>
      </c>
      <c r="O30" s="10">
        <v>23</v>
      </c>
      <c r="Q30" s="11" t="str">
        <f t="shared" si="0"/>
        <v/>
      </c>
      <c r="R30" s="13">
        <f t="shared" si="1"/>
        <v>65</v>
      </c>
      <c r="S30" s="24">
        <f t="shared" si="2"/>
        <v>2</v>
      </c>
      <c r="U30" s="11">
        <f>SUM(G30,J30,M30)</f>
        <v>10</v>
      </c>
    </row>
    <row r="31" spans="1:53" ht="15.75" x14ac:dyDescent="0.25">
      <c r="A31" s="11" t="s">
        <v>583</v>
      </c>
      <c r="B31" s="11" t="s">
        <v>990</v>
      </c>
      <c r="F31" s="11" t="s">
        <v>1498</v>
      </c>
      <c r="G31" s="14">
        <v>4</v>
      </c>
      <c r="H31" s="3" t="s">
        <v>152</v>
      </c>
      <c r="I31" s="4">
        <v>20</v>
      </c>
      <c r="J31" s="5">
        <v>2</v>
      </c>
      <c r="K31" s="6" t="s">
        <v>164</v>
      </c>
      <c r="L31" s="7">
        <v>21</v>
      </c>
      <c r="M31" s="8">
        <v>4</v>
      </c>
      <c r="N31" s="9" t="s">
        <v>164</v>
      </c>
      <c r="O31" s="10">
        <v>22</v>
      </c>
      <c r="Q31" s="11" t="str">
        <f t="shared" si="0"/>
        <v/>
      </c>
      <c r="R31" s="13">
        <f t="shared" si="1"/>
        <v>63</v>
      </c>
      <c r="S31" s="24">
        <f t="shared" si="2"/>
        <v>2</v>
      </c>
      <c r="U31" s="11">
        <f>SUM(G31,J31,M31)</f>
        <v>10</v>
      </c>
    </row>
    <row r="32" spans="1:53" ht="15.75" x14ac:dyDescent="0.25">
      <c r="A32" s="11" t="s">
        <v>584</v>
      </c>
      <c r="B32" s="11" t="s">
        <v>991</v>
      </c>
      <c r="D32" s="11" t="s">
        <v>992</v>
      </c>
      <c r="F32" s="11" t="s">
        <v>1493</v>
      </c>
      <c r="G32" s="14">
        <v>1</v>
      </c>
      <c r="H32" s="3" t="s">
        <v>164</v>
      </c>
      <c r="I32" s="4">
        <v>24</v>
      </c>
      <c r="J32" s="5">
        <v>4</v>
      </c>
      <c r="K32" s="6" t="s">
        <v>164</v>
      </c>
      <c r="L32" s="7">
        <v>22</v>
      </c>
      <c r="M32" s="8">
        <v>4</v>
      </c>
      <c r="N32" s="9" t="s">
        <v>164</v>
      </c>
      <c r="O32" s="10">
        <v>20</v>
      </c>
      <c r="Q32" s="11" t="str">
        <f t="shared" si="0"/>
        <v/>
      </c>
      <c r="R32" s="13">
        <f t="shared" si="1"/>
        <v>66</v>
      </c>
      <c r="S32" s="24">
        <f t="shared" si="2"/>
        <v>3</v>
      </c>
      <c r="U32" s="11">
        <f>SUM(G32,J32,M32)</f>
        <v>9</v>
      </c>
    </row>
    <row r="33" spans="1:53" s="25" customFormat="1" ht="15.75" x14ac:dyDescent="0.25">
      <c r="H33" s="26"/>
      <c r="I33" s="27"/>
      <c r="K33" s="26"/>
      <c r="L33" s="27"/>
      <c r="N33" s="26"/>
      <c r="O33" s="27"/>
      <c r="R33" s="28"/>
      <c r="S33" s="29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</row>
    <row r="34" spans="1:53" ht="15.75" x14ac:dyDescent="0.25">
      <c r="A34" s="11" t="s">
        <v>585</v>
      </c>
      <c r="Q34" s="11" t="str">
        <f t="shared" si="0"/>
        <v/>
      </c>
      <c r="R34" s="13">
        <f t="shared" si="1"/>
        <v>0</v>
      </c>
      <c r="S34" s="24">
        <f t="shared" si="2"/>
        <v>0</v>
      </c>
      <c r="U34" s="11">
        <f>SUM(G34,J34,M34)</f>
        <v>0</v>
      </c>
      <c r="Y34" s="11">
        <f>SUM(R34,R36,R35,R37,-AB34)</f>
        <v>0</v>
      </c>
      <c r="AB34" s="11">
        <f>MIN(R34:R37)</f>
        <v>0</v>
      </c>
    </row>
    <row r="35" spans="1:53" ht="15.75" x14ac:dyDescent="0.25">
      <c r="A35" s="11" t="s">
        <v>586</v>
      </c>
      <c r="Q35" s="11" t="str">
        <f t="shared" si="0"/>
        <v/>
      </c>
      <c r="R35" s="13">
        <f t="shared" si="1"/>
        <v>0</v>
      </c>
      <c r="S35" s="24">
        <f t="shared" si="2"/>
        <v>0</v>
      </c>
      <c r="U35" s="11">
        <f>SUM(G35,J35,M35)</f>
        <v>0</v>
      </c>
    </row>
    <row r="36" spans="1:53" ht="15.75" x14ac:dyDescent="0.25">
      <c r="A36" s="11" t="s">
        <v>587</v>
      </c>
      <c r="Q36" s="11" t="str">
        <f t="shared" si="0"/>
        <v/>
      </c>
      <c r="R36" s="13">
        <f t="shared" si="1"/>
        <v>0</v>
      </c>
      <c r="S36" s="24">
        <f t="shared" si="2"/>
        <v>0</v>
      </c>
      <c r="U36" s="11">
        <f>SUM(G36,J36,M36)</f>
        <v>0</v>
      </c>
    </row>
    <row r="37" spans="1:53" ht="15.75" x14ac:dyDescent="0.25">
      <c r="A37" s="11" t="s">
        <v>588</v>
      </c>
      <c r="Q37" s="11" t="str">
        <f t="shared" si="0"/>
        <v/>
      </c>
      <c r="R37" s="13">
        <f t="shared" si="1"/>
        <v>0</v>
      </c>
      <c r="S37" s="24">
        <f t="shared" si="2"/>
        <v>0</v>
      </c>
      <c r="U37" s="11">
        <f>SUM(G37,J37,M37)</f>
        <v>0</v>
      </c>
    </row>
    <row r="38" spans="1:53" s="25" customFormat="1" ht="15.75" x14ac:dyDescent="0.25">
      <c r="H38" s="26"/>
      <c r="I38" s="27"/>
      <c r="K38" s="26"/>
      <c r="L38" s="27"/>
      <c r="N38" s="26"/>
      <c r="O38" s="27"/>
      <c r="R38" s="28"/>
      <c r="S38" s="29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</row>
    <row r="39" spans="1:53" ht="15.75" x14ac:dyDescent="0.25">
      <c r="A39" s="11" t="s">
        <v>589</v>
      </c>
      <c r="B39" s="11" t="s">
        <v>1016</v>
      </c>
      <c r="F39" s="11" t="s">
        <v>1018</v>
      </c>
      <c r="G39" s="14">
        <v>2</v>
      </c>
      <c r="H39" s="3" t="s">
        <v>164</v>
      </c>
      <c r="I39" s="4">
        <v>25</v>
      </c>
      <c r="J39" s="5">
        <v>1</v>
      </c>
      <c r="K39" s="6" t="s">
        <v>164</v>
      </c>
      <c r="L39" s="7">
        <v>25</v>
      </c>
      <c r="M39" s="8">
        <v>1</v>
      </c>
      <c r="N39" s="9" t="s">
        <v>164</v>
      </c>
      <c r="O39" s="10">
        <v>25</v>
      </c>
      <c r="Q39" s="11" t="str">
        <f t="shared" si="0"/>
        <v/>
      </c>
      <c r="R39" s="13">
        <f t="shared" si="1"/>
        <v>75</v>
      </c>
      <c r="S39" s="24">
        <f t="shared" si="2"/>
        <v>3</v>
      </c>
      <c r="U39" s="11">
        <f>SUM(G39,J39,M39)</f>
        <v>4</v>
      </c>
      <c r="Y39" s="11">
        <f>SUM(R39,R41,R40,R42,-AB39)</f>
        <v>140</v>
      </c>
      <c r="AB39" s="11">
        <f>MIN(R39:R42)</f>
        <v>0</v>
      </c>
    </row>
    <row r="40" spans="1:53" ht="15.75" x14ac:dyDescent="0.25">
      <c r="A40" s="11" t="s">
        <v>590</v>
      </c>
      <c r="B40" s="11" t="s">
        <v>1017</v>
      </c>
      <c r="F40" s="11" t="s">
        <v>1019</v>
      </c>
      <c r="G40" s="14">
        <v>4</v>
      </c>
      <c r="H40" s="3" t="s">
        <v>164</v>
      </c>
      <c r="I40" s="4">
        <v>22</v>
      </c>
      <c r="J40" s="5">
        <v>4</v>
      </c>
      <c r="K40" s="6" t="s">
        <v>164</v>
      </c>
      <c r="L40" s="7">
        <v>20</v>
      </c>
      <c r="M40" s="8">
        <v>4</v>
      </c>
      <c r="N40" s="9" t="s">
        <v>164</v>
      </c>
      <c r="O40" s="10">
        <v>23</v>
      </c>
      <c r="Q40" s="11" t="str">
        <f t="shared" si="0"/>
        <v/>
      </c>
      <c r="R40" s="13">
        <f t="shared" si="1"/>
        <v>65</v>
      </c>
      <c r="S40" s="24">
        <f t="shared" si="2"/>
        <v>3</v>
      </c>
      <c r="U40" s="11">
        <f>SUM(G40,J40,M40)</f>
        <v>12</v>
      </c>
    </row>
    <row r="41" spans="1:53" ht="15.75" x14ac:dyDescent="0.25">
      <c r="A41" s="11" t="s">
        <v>591</v>
      </c>
      <c r="Q41" s="11" t="str">
        <f t="shared" si="0"/>
        <v/>
      </c>
      <c r="R41" s="13">
        <f t="shared" si="1"/>
        <v>0</v>
      </c>
      <c r="S41" s="24">
        <f t="shared" si="2"/>
        <v>0</v>
      </c>
      <c r="U41" s="11">
        <f>SUM(G41,J41,M41)</f>
        <v>0</v>
      </c>
    </row>
    <row r="42" spans="1:53" ht="15.75" x14ac:dyDescent="0.25">
      <c r="A42" s="11" t="s">
        <v>592</v>
      </c>
      <c r="Q42" s="11" t="str">
        <f t="shared" si="0"/>
        <v/>
      </c>
      <c r="R42" s="13">
        <f t="shared" si="1"/>
        <v>0</v>
      </c>
      <c r="S42" s="24">
        <f t="shared" si="2"/>
        <v>0</v>
      </c>
      <c r="U42" s="11">
        <f>SUM(G42,J42,M42)</f>
        <v>0</v>
      </c>
    </row>
    <row r="43" spans="1:53" s="25" customFormat="1" ht="15.75" x14ac:dyDescent="0.25">
      <c r="H43" s="26"/>
      <c r="I43" s="27"/>
      <c r="K43" s="26"/>
      <c r="L43" s="27"/>
      <c r="N43" s="26"/>
      <c r="O43" s="27"/>
      <c r="R43" s="28"/>
      <c r="S43" s="29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</row>
    <row r="44" spans="1:53" ht="15.75" x14ac:dyDescent="0.25">
      <c r="A44" s="11" t="s">
        <v>593</v>
      </c>
      <c r="B44" s="11" t="s">
        <v>1059</v>
      </c>
      <c r="D44" s="11" t="s">
        <v>1060</v>
      </c>
      <c r="F44" s="11" t="s">
        <v>1061</v>
      </c>
      <c r="G44" s="14">
        <v>4</v>
      </c>
      <c r="H44" s="3" t="s">
        <v>164</v>
      </c>
      <c r="I44" s="4">
        <v>21</v>
      </c>
      <c r="J44" s="5">
        <v>3</v>
      </c>
      <c r="K44" s="6" t="s">
        <v>164</v>
      </c>
      <c r="L44" s="7">
        <v>24</v>
      </c>
      <c r="M44" s="8">
        <v>1</v>
      </c>
      <c r="N44" s="9" t="s">
        <v>164</v>
      </c>
      <c r="O44" s="10">
        <v>20</v>
      </c>
      <c r="Q44" s="11" t="str">
        <f t="shared" si="0"/>
        <v/>
      </c>
      <c r="R44" s="13">
        <f t="shared" si="1"/>
        <v>65</v>
      </c>
      <c r="S44" s="24">
        <f t="shared" si="2"/>
        <v>3</v>
      </c>
      <c r="U44" s="11">
        <f>SUM(G44,J44,M44)</f>
        <v>8</v>
      </c>
      <c r="Y44" s="11">
        <f>SUM(R44,R46,R45,R47,-AB44)</f>
        <v>192</v>
      </c>
      <c r="AB44" s="11">
        <f>MIN(R44:R47)</f>
        <v>0</v>
      </c>
    </row>
    <row r="45" spans="1:53" ht="15.75" x14ac:dyDescent="0.25">
      <c r="A45" s="11" t="s">
        <v>594</v>
      </c>
      <c r="B45" s="11" t="s">
        <v>1062</v>
      </c>
      <c r="F45" s="11" t="s">
        <v>1063</v>
      </c>
      <c r="G45" s="14">
        <v>4</v>
      </c>
      <c r="H45" s="3" t="s">
        <v>164</v>
      </c>
      <c r="I45" s="4">
        <v>23</v>
      </c>
      <c r="J45" s="5">
        <v>4</v>
      </c>
      <c r="K45" s="6" t="s">
        <v>164</v>
      </c>
      <c r="L45" s="7">
        <v>22</v>
      </c>
      <c r="M45" s="8">
        <v>4</v>
      </c>
      <c r="N45" s="9" t="s">
        <v>152</v>
      </c>
      <c r="O45" s="10">
        <v>19</v>
      </c>
      <c r="Q45" s="11" t="str">
        <f t="shared" si="0"/>
        <v/>
      </c>
      <c r="R45" s="13">
        <f>SUM(I45,L45,O45,Q45)</f>
        <v>64</v>
      </c>
      <c r="S45" s="24">
        <f>IF(H45="S",1*1)+IF(K45="S",1*1)+IF(N45="S",1*1)</f>
        <v>2</v>
      </c>
      <c r="U45" s="11">
        <f>SUM(G45,J45,M45)</f>
        <v>12</v>
      </c>
    </row>
    <row r="46" spans="1:53" ht="15.75" x14ac:dyDescent="0.25">
      <c r="A46" s="11" t="s">
        <v>595</v>
      </c>
      <c r="B46" s="11" t="s">
        <v>1064</v>
      </c>
      <c r="F46" s="11" t="s">
        <v>1494</v>
      </c>
      <c r="G46" s="14">
        <v>4</v>
      </c>
      <c r="H46" s="3" t="s">
        <v>164</v>
      </c>
      <c r="I46" s="4">
        <v>24</v>
      </c>
      <c r="J46" s="5">
        <v>4</v>
      </c>
      <c r="K46" s="6" t="s">
        <v>152</v>
      </c>
      <c r="L46" s="7">
        <v>18</v>
      </c>
      <c r="M46" s="8">
        <v>3</v>
      </c>
      <c r="N46" s="9" t="s">
        <v>164</v>
      </c>
      <c r="O46" s="10">
        <v>21</v>
      </c>
      <c r="Q46" s="11" t="str">
        <f t="shared" si="0"/>
        <v/>
      </c>
      <c r="R46" s="13">
        <f>SUM(I46,L46,O46,Q46)</f>
        <v>63</v>
      </c>
      <c r="S46" s="24">
        <f>IF(H46="S",1*1)+IF(K46="S",1*1)+IF(N46="S",1*1)</f>
        <v>2</v>
      </c>
      <c r="U46" s="11">
        <f>SUM(G46,J46,M46)</f>
        <v>11</v>
      </c>
    </row>
    <row r="47" spans="1:53" ht="15.75" x14ac:dyDescent="0.25">
      <c r="A47" s="11" t="s">
        <v>596</v>
      </c>
      <c r="Q47" s="11" t="str">
        <f t="shared" si="0"/>
        <v/>
      </c>
      <c r="R47" s="13">
        <f t="shared" si="1"/>
        <v>0</v>
      </c>
      <c r="S47" s="24">
        <f t="shared" si="2"/>
        <v>0</v>
      </c>
      <c r="U47" s="11">
        <f>SUM(G47,J47,M47)</f>
        <v>0</v>
      </c>
    </row>
    <row r="48" spans="1:53" s="25" customFormat="1" ht="15.75" x14ac:dyDescent="0.25">
      <c r="H48" s="26"/>
      <c r="I48" s="27"/>
      <c r="K48" s="26"/>
      <c r="L48" s="27"/>
      <c r="N48" s="26"/>
      <c r="O48" s="27"/>
      <c r="R48" s="28"/>
      <c r="S48" s="29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</row>
    <row r="49" spans="1:53" ht="15.75" x14ac:dyDescent="0.25">
      <c r="A49" s="11" t="s">
        <v>597</v>
      </c>
      <c r="B49" s="11" t="s">
        <v>1104</v>
      </c>
      <c r="F49" s="11" t="s">
        <v>1105</v>
      </c>
      <c r="G49" s="14">
        <v>4</v>
      </c>
      <c r="H49" s="3" t="s">
        <v>164</v>
      </c>
      <c r="I49" s="4">
        <v>22</v>
      </c>
      <c r="J49" s="5">
        <v>3</v>
      </c>
      <c r="K49" s="6" t="s">
        <v>164</v>
      </c>
      <c r="L49" s="7">
        <v>23</v>
      </c>
      <c r="M49" s="8">
        <v>4</v>
      </c>
      <c r="N49" s="9" t="s">
        <v>164</v>
      </c>
      <c r="O49" s="10">
        <v>23</v>
      </c>
      <c r="Q49" s="11" t="str">
        <f t="shared" si="0"/>
        <v/>
      </c>
      <c r="R49" s="13">
        <f t="shared" si="1"/>
        <v>68</v>
      </c>
      <c r="S49" s="24">
        <f t="shared" si="2"/>
        <v>3</v>
      </c>
      <c r="U49" s="11">
        <f>SUM(G49,J49,M49)</f>
        <v>11</v>
      </c>
      <c r="Y49" s="11">
        <f>SUM(R49,R51,R50,R52,-AB49)</f>
        <v>194</v>
      </c>
      <c r="AB49" s="11">
        <f>MIN(R49:R52)</f>
        <v>0</v>
      </c>
    </row>
    <row r="50" spans="1:53" ht="15.75" x14ac:dyDescent="0.25">
      <c r="A50" s="11" t="s">
        <v>598</v>
      </c>
      <c r="B50" s="11" t="s">
        <v>1106</v>
      </c>
      <c r="D50" s="11" t="s">
        <v>1109</v>
      </c>
      <c r="F50" s="11" t="s">
        <v>1107</v>
      </c>
      <c r="G50" s="14">
        <v>4</v>
      </c>
      <c r="H50" s="3" t="s">
        <v>152</v>
      </c>
      <c r="I50" s="4">
        <v>19</v>
      </c>
      <c r="J50" s="5">
        <v>4</v>
      </c>
      <c r="K50" s="6" t="s">
        <v>164</v>
      </c>
      <c r="L50" s="7">
        <v>23</v>
      </c>
      <c r="M50" s="8">
        <v>4</v>
      </c>
      <c r="N50" s="9" t="s">
        <v>164</v>
      </c>
      <c r="O50" s="10">
        <v>20</v>
      </c>
      <c r="Q50" s="11" t="str">
        <f t="shared" si="0"/>
        <v/>
      </c>
      <c r="R50" s="13">
        <f t="shared" si="1"/>
        <v>62</v>
      </c>
      <c r="S50" s="24">
        <f t="shared" si="2"/>
        <v>2</v>
      </c>
      <c r="U50" s="11">
        <f>SUM(G50,J50,M50)</f>
        <v>12</v>
      </c>
    </row>
    <row r="51" spans="1:53" ht="15.75" x14ac:dyDescent="0.25">
      <c r="A51" s="11" t="s">
        <v>599</v>
      </c>
      <c r="B51" s="11" t="s">
        <v>1108</v>
      </c>
      <c r="D51" s="11" t="s">
        <v>1110</v>
      </c>
      <c r="F51" s="11" t="s">
        <v>1103</v>
      </c>
      <c r="G51" s="14">
        <v>4</v>
      </c>
      <c r="H51" s="3" t="s">
        <v>164</v>
      </c>
      <c r="I51" s="4">
        <v>24</v>
      </c>
      <c r="J51" s="5">
        <v>4</v>
      </c>
      <c r="K51" s="6" t="s">
        <v>164</v>
      </c>
      <c r="L51" s="7">
        <v>23</v>
      </c>
      <c r="M51" s="8">
        <v>3</v>
      </c>
      <c r="N51" s="9" t="s">
        <v>152</v>
      </c>
      <c r="O51" s="10">
        <v>17</v>
      </c>
      <c r="Q51" s="11" t="str">
        <f t="shared" si="0"/>
        <v/>
      </c>
      <c r="R51" s="13">
        <f t="shared" si="1"/>
        <v>64</v>
      </c>
      <c r="S51" s="24">
        <f t="shared" si="2"/>
        <v>2</v>
      </c>
      <c r="U51" s="11">
        <f>SUM(G51,J51,M51)</f>
        <v>11</v>
      </c>
    </row>
    <row r="52" spans="1:53" ht="15.75" x14ac:dyDescent="0.25">
      <c r="A52" s="11" t="s">
        <v>600</v>
      </c>
      <c r="Q52" s="11" t="str">
        <f t="shared" si="0"/>
        <v/>
      </c>
      <c r="R52" s="13">
        <f t="shared" si="1"/>
        <v>0</v>
      </c>
      <c r="S52" s="24">
        <f t="shared" si="2"/>
        <v>0</v>
      </c>
      <c r="U52" s="11">
        <f>SUM(G52,J52,M52)</f>
        <v>0</v>
      </c>
    </row>
    <row r="53" spans="1:53" s="25" customFormat="1" ht="15.75" x14ac:dyDescent="0.25">
      <c r="H53" s="26"/>
      <c r="I53" s="27"/>
      <c r="K53" s="26"/>
      <c r="L53" s="27"/>
      <c r="N53" s="26"/>
      <c r="O53" s="27"/>
      <c r="R53" s="28"/>
      <c r="S53" s="29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</row>
    <row r="54" spans="1:53" ht="15.75" x14ac:dyDescent="0.25">
      <c r="A54" s="11" t="s">
        <v>601</v>
      </c>
      <c r="B54" s="11" t="s">
        <v>1239</v>
      </c>
      <c r="D54" s="11" t="s">
        <v>1240</v>
      </c>
      <c r="F54" s="11" t="s">
        <v>1241</v>
      </c>
      <c r="G54" s="14">
        <v>2</v>
      </c>
      <c r="H54" s="3" t="s">
        <v>164</v>
      </c>
      <c r="I54" s="4">
        <v>25</v>
      </c>
      <c r="J54" s="5">
        <v>1</v>
      </c>
      <c r="K54" s="6" t="s">
        <v>164</v>
      </c>
      <c r="L54" s="7">
        <v>25</v>
      </c>
      <c r="M54" s="8">
        <v>1</v>
      </c>
      <c r="N54" s="9" t="s">
        <v>164</v>
      </c>
      <c r="O54" s="10">
        <v>25</v>
      </c>
      <c r="Q54" s="11" t="str">
        <f t="shared" si="0"/>
        <v/>
      </c>
      <c r="R54" s="13">
        <f t="shared" si="1"/>
        <v>75</v>
      </c>
      <c r="S54" s="24">
        <f t="shared" si="2"/>
        <v>3</v>
      </c>
      <c r="U54" s="11">
        <f>SUM(G54,J54,M54)</f>
        <v>4</v>
      </c>
      <c r="Y54" s="11">
        <f>SUM(R54,R56,R55,R57,-AB54)</f>
        <v>213</v>
      </c>
      <c r="AB54" s="11">
        <f>MIN(R54:R57)</f>
        <v>51</v>
      </c>
    </row>
    <row r="55" spans="1:53" ht="15.75" x14ac:dyDescent="0.25">
      <c r="A55" s="11" t="s">
        <v>602</v>
      </c>
      <c r="B55" s="11" t="s">
        <v>1242</v>
      </c>
      <c r="F55" s="11" t="s">
        <v>1243</v>
      </c>
      <c r="G55" s="14">
        <v>4</v>
      </c>
      <c r="H55" s="3" t="s">
        <v>164</v>
      </c>
      <c r="I55" s="4">
        <v>23</v>
      </c>
      <c r="J55" s="5">
        <v>4</v>
      </c>
      <c r="K55" s="6" t="s">
        <v>164</v>
      </c>
      <c r="L55" s="7">
        <v>21</v>
      </c>
      <c r="M55" s="8">
        <v>4</v>
      </c>
      <c r="N55" s="9" t="s">
        <v>164</v>
      </c>
      <c r="O55" s="10">
        <v>22</v>
      </c>
      <c r="Q55" s="11" t="str">
        <f t="shared" si="0"/>
        <v/>
      </c>
      <c r="R55" s="13">
        <f t="shared" si="1"/>
        <v>66</v>
      </c>
      <c r="S55" s="24">
        <f t="shared" si="2"/>
        <v>3</v>
      </c>
      <c r="U55" s="11">
        <f>SUM(G55,J55,M55)</f>
        <v>12</v>
      </c>
    </row>
    <row r="56" spans="1:53" ht="15.75" x14ac:dyDescent="0.25">
      <c r="A56" s="11" t="s">
        <v>603</v>
      </c>
      <c r="B56" s="11" t="s">
        <v>1244</v>
      </c>
      <c r="F56" s="11" t="s">
        <v>1245</v>
      </c>
      <c r="G56" s="14">
        <v>3</v>
      </c>
      <c r="H56" s="3" t="s">
        <v>164</v>
      </c>
      <c r="I56" s="4">
        <v>23</v>
      </c>
      <c r="J56" s="5">
        <v>4</v>
      </c>
      <c r="K56" s="6" t="s">
        <v>152</v>
      </c>
      <c r="L56" s="7">
        <v>15</v>
      </c>
      <c r="M56" s="8">
        <v>4</v>
      </c>
      <c r="N56" s="9" t="s">
        <v>154</v>
      </c>
      <c r="O56" s="10">
        <v>13</v>
      </c>
      <c r="Q56" s="11" t="str">
        <f t="shared" si="0"/>
        <v/>
      </c>
      <c r="R56" s="13">
        <f t="shared" si="1"/>
        <v>51</v>
      </c>
      <c r="S56" s="24">
        <f t="shared" si="2"/>
        <v>1</v>
      </c>
      <c r="U56" s="11">
        <f>SUM(G56,J56,M56)</f>
        <v>11</v>
      </c>
    </row>
    <row r="57" spans="1:53" ht="15.75" x14ac:dyDescent="0.25">
      <c r="A57" s="11" t="s">
        <v>604</v>
      </c>
      <c r="B57" s="11" t="s">
        <v>1246</v>
      </c>
      <c r="D57" s="11" t="s">
        <v>1247</v>
      </c>
      <c r="F57" s="11" t="s">
        <v>1248</v>
      </c>
      <c r="G57" s="14">
        <v>1</v>
      </c>
      <c r="H57" s="3" t="s">
        <v>164</v>
      </c>
      <c r="I57" s="4">
        <v>25</v>
      </c>
      <c r="J57" s="5">
        <v>1</v>
      </c>
      <c r="K57" s="6" t="s">
        <v>164</v>
      </c>
      <c r="L57" s="7">
        <v>25</v>
      </c>
      <c r="M57" s="8">
        <v>2</v>
      </c>
      <c r="N57" s="9" t="s">
        <v>164</v>
      </c>
      <c r="O57" s="10">
        <v>22</v>
      </c>
      <c r="Q57" s="11" t="str">
        <f t="shared" si="0"/>
        <v/>
      </c>
      <c r="R57" s="13">
        <f t="shared" si="1"/>
        <v>72</v>
      </c>
      <c r="S57" s="24">
        <f t="shared" si="2"/>
        <v>3</v>
      </c>
      <c r="U57" s="11">
        <f>SUM(G57,J57,M57)</f>
        <v>4</v>
      </c>
    </row>
    <row r="58" spans="1:53" s="25" customFormat="1" ht="15.75" x14ac:dyDescent="0.25">
      <c r="H58" s="26"/>
      <c r="I58" s="27"/>
      <c r="K58" s="26"/>
      <c r="L58" s="27"/>
      <c r="N58" s="26"/>
      <c r="O58" s="27"/>
      <c r="R58" s="28"/>
      <c r="S58" s="29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</row>
    <row r="59" spans="1:53" ht="15.75" x14ac:dyDescent="0.25">
      <c r="A59" s="11" t="s">
        <v>605</v>
      </c>
      <c r="F59" s="11" t="s">
        <v>1489</v>
      </c>
      <c r="G59" s="14">
        <v>3</v>
      </c>
      <c r="H59" s="3" t="s">
        <v>164</v>
      </c>
      <c r="I59" s="4">
        <v>24</v>
      </c>
      <c r="J59" s="5">
        <v>1</v>
      </c>
      <c r="K59" s="6" t="s">
        <v>164</v>
      </c>
      <c r="L59" s="7">
        <v>25</v>
      </c>
      <c r="M59" s="8">
        <v>1</v>
      </c>
      <c r="N59" s="9" t="s">
        <v>164</v>
      </c>
      <c r="O59" s="10">
        <v>22</v>
      </c>
      <c r="Q59" s="11" t="str">
        <f t="shared" si="0"/>
        <v/>
      </c>
      <c r="R59" s="13">
        <f t="shared" si="1"/>
        <v>71</v>
      </c>
      <c r="S59" s="24">
        <f t="shared" si="2"/>
        <v>3</v>
      </c>
      <c r="U59" s="11">
        <f>SUM(G59,J59,M59)</f>
        <v>5</v>
      </c>
      <c r="Y59" s="11">
        <f>SUM(R59,R61,R60,R62,-AB59)</f>
        <v>71</v>
      </c>
      <c r="AB59" s="11">
        <f>MIN(R59:R62)</f>
        <v>0</v>
      </c>
    </row>
    <row r="60" spans="1:53" ht="15.75" x14ac:dyDescent="0.25">
      <c r="A60" s="11" t="s">
        <v>606</v>
      </c>
      <c r="Q60" s="11" t="str">
        <f t="shared" si="0"/>
        <v/>
      </c>
      <c r="R60" s="13">
        <f t="shared" si="1"/>
        <v>0</v>
      </c>
      <c r="S60" s="24">
        <f t="shared" si="2"/>
        <v>0</v>
      </c>
      <c r="U60" s="11">
        <f>SUM(G60,J60,M60)</f>
        <v>0</v>
      </c>
    </row>
    <row r="61" spans="1:53" ht="15.75" x14ac:dyDescent="0.25">
      <c r="A61" s="11" t="s">
        <v>607</v>
      </c>
      <c r="Q61" s="11" t="str">
        <f t="shared" si="0"/>
        <v/>
      </c>
      <c r="R61" s="13">
        <f t="shared" si="1"/>
        <v>0</v>
      </c>
      <c r="S61" s="24">
        <f t="shared" si="2"/>
        <v>0</v>
      </c>
      <c r="U61" s="11">
        <f>SUM(G61,J61,M61)</f>
        <v>0</v>
      </c>
    </row>
    <row r="62" spans="1:53" ht="15.75" x14ac:dyDescent="0.25">
      <c r="A62" s="11" t="s">
        <v>608</v>
      </c>
      <c r="Q62" s="11" t="str">
        <f t="shared" si="0"/>
        <v/>
      </c>
      <c r="R62" s="13">
        <f t="shared" si="1"/>
        <v>0</v>
      </c>
      <c r="S62" s="24">
        <f t="shared" si="2"/>
        <v>0</v>
      </c>
      <c r="U62" s="11">
        <f>SUM(G62,J62,M62)</f>
        <v>0</v>
      </c>
    </row>
    <row r="63" spans="1:53" s="25" customFormat="1" ht="15.75" x14ac:dyDescent="0.25">
      <c r="H63" s="26"/>
      <c r="I63" s="27"/>
      <c r="K63" s="26"/>
      <c r="L63" s="27"/>
      <c r="N63" s="26"/>
      <c r="O63" s="27"/>
      <c r="R63" s="28"/>
      <c r="S63" s="29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</row>
    <row r="64" spans="1:53" ht="15.75" x14ac:dyDescent="0.25">
      <c r="A64" s="11" t="s">
        <v>609</v>
      </c>
      <c r="B64" s="11" t="s">
        <v>1249</v>
      </c>
      <c r="D64" s="11" t="s">
        <v>1250</v>
      </c>
      <c r="F64" s="11" t="s">
        <v>1251</v>
      </c>
      <c r="G64" s="14">
        <v>4</v>
      </c>
      <c r="H64" s="3" t="s">
        <v>152</v>
      </c>
      <c r="I64" s="4">
        <v>20</v>
      </c>
      <c r="J64" s="5">
        <v>2</v>
      </c>
      <c r="K64" s="6" t="s">
        <v>164</v>
      </c>
      <c r="L64" s="7">
        <v>24</v>
      </c>
      <c r="M64" s="8">
        <v>4</v>
      </c>
      <c r="N64" s="9" t="s">
        <v>152</v>
      </c>
      <c r="O64" s="10">
        <v>19</v>
      </c>
      <c r="Q64" s="11" t="str">
        <f t="shared" si="0"/>
        <v/>
      </c>
      <c r="R64" s="13">
        <f t="shared" si="1"/>
        <v>63</v>
      </c>
      <c r="S64" s="24">
        <f t="shared" si="2"/>
        <v>1</v>
      </c>
      <c r="U64" s="11">
        <f>SUM(G64,J64,M64)</f>
        <v>10</v>
      </c>
      <c r="Y64" s="11">
        <f>SUM(R64,R66,R65,R67,-AB64)</f>
        <v>199</v>
      </c>
      <c r="AB64" s="11">
        <f>MIN(R64:R67)</f>
        <v>56</v>
      </c>
    </row>
    <row r="65" spans="1:53" ht="15.75" x14ac:dyDescent="0.25">
      <c r="A65" s="11" t="s">
        <v>610</v>
      </c>
      <c r="B65" s="11" t="s">
        <v>1252</v>
      </c>
      <c r="D65" s="11" t="s">
        <v>1253</v>
      </c>
      <c r="F65" s="11" t="s">
        <v>1254</v>
      </c>
      <c r="G65" s="14">
        <v>4</v>
      </c>
      <c r="H65" s="3" t="s">
        <v>164</v>
      </c>
      <c r="I65" s="4">
        <v>24</v>
      </c>
      <c r="J65" s="5">
        <v>4</v>
      </c>
      <c r="K65" s="6" t="s">
        <v>164</v>
      </c>
      <c r="L65" s="7">
        <v>20</v>
      </c>
      <c r="M65" s="8">
        <v>4</v>
      </c>
      <c r="N65" s="9" t="s">
        <v>164</v>
      </c>
      <c r="O65" s="10">
        <v>24</v>
      </c>
      <c r="Q65" s="11" t="str">
        <f t="shared" si="0"/>
        <v/>
      </c>
      <c r="R65" s="13">
        <f t="shared" si="1"/>
        <v>68</v>
      </c>
      <c r="S65" s="24">
        <f t="shared" si="2"/>
        <v>3</v>
      </c>
      <c r="U65" s="11">
        <f>SUM(G65,J65,M65)</f>
        <v>12</v>
      </c>
    </row>
    <row r="66" spans="1:53" ht="15.75" x14ac:dyDescent="0.25">
      <c r="A66" s="11" t="s">
        <v>611</v>
      </c>
      <c r="B66" s="11" t="s">
        <v>1255</v>
      </c>
      <c r="D66" s="11" t="s">
        <v>1256</v>
      </c>
      <c r="F66" s="11" t="s">
        <v>1257</v>
      </c>
      <c r="G66" s="14">
        <v>2</v>
      </c>
      <c r="H66" s="3" t="s">
        <v>164</v>
      </c>
      <c r="I66" s="4">
        <v>24</v>
      </c>
      <c r="J66" s="5">
        <v>4</v>
      </c>
      <c r="K66" s="6" t="s">
        <v>164</v>
      </c>
      <c r="L66" s="7">
        <v>22</v>
      </c>
      <c r="M66" s="8">
        <v>2</v>
      </c>
      <c r="N66" s="9" t="s">
        <v>164</v>
      </c>
      <c r="O66" s="10">
        <v>22</v>
      </c>
      <c r="Q66" s="11" t="str">
        <f t="shared" si="0"/>
        <v/>
      </c>
      <c r="R66" s="13">
        <f t="shared" si="1"/>
        <v>68</v>
      </c>
      <c r="S66" s="24">
        <f t="shared" si="2"/>
        <v>3</v>
      </c>
      <c r="U66" s="11">
        <f>SUM(G66,J66,M66)</f>
        <v>8</v>
      </c>
    </row>
    <row r="67" spans="1:53" ht="15.75" x14ac:dyDescent="0.25">
      <c r="A67" s="11" t="s">
        <v>612</v>
      </c>
      <c r="B67" s="11" t="s">
        <v>1258</v>
      </c>
      <c r="F67" s="11" t="s">
        <v>1442</v>
      </c>
      <c r="G67" s="14">
        <v>4</v>
      </c>
      <c r="H67" s="3" t="s">
        <v>152</v>
      </c>
      <c r="I67" s="4">
        <v>19</v>
      </c>
      <c r="J67" s="5">
        <v>4</v>
      </c>
      <c r="K67" s="6" t="s">
        <v>154</v>
      </c>
      <c r="L67" s="7">
        <v>15</v>
      </c>
      <c r="M67" s="8">
        <v>3</v>
      </c>
      <c r="N67" s="9" t="s">
        <v>164</v>
      </c>
      <c r="O67" s="10">
        <v>22</v>
      </c>
      <c r="Q67" s="11" t="str">
        <f t="shared" si="0"/>
        <v/>
      </c>
      <c r="R67" s="13">
        <f t="shared" si="1"/>
        <v>56</v>
      </c>
      <c r="S67" s="24">
        <f t="shared" si="2"/>
        <v>1</v>
      </c>
      <c r="U67" s="11">
        <f>SUM(G67,J67,M67)</f>
        <v>11</v>
      </c>
    </row>
    <row r="68" spans="1:53" s="25" customFormat="1" ht="15.75" x14ac:dyDescent="0.25">
      <c r="H68" s="26"/>
      <c r="I68" s="27"/>
      <c r="K68" s="26"/>
      <c r="L68" s="27"/>
      <c r="N68" s="26"/>
      <c r="O68" s="27"/>
      <c r="R68" s="28"/>
      <c r="S68" s="29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</row>
    <row r="69" spans="1:53" ht="15.75" x14ac:dyDescent="0.25">
      <c r="A69" s="11" t="s">
        <v>613</v>
      </c>
      <c r="B69" s="11" t="s">
        <v>1259</v>
      </c>
      <c r="D69" s="11" t="s">
        <v>1260</v>
      </c>
      <c r="F69" s="11" t="s">
        <v>1495</v>
      </c>
      <c r="G69" s="14">
        <v>4</v>
      </c>
      <c r="H69" s="3" t="s">
        <v>164</v>
      </c>
      <c r="I69" s="4">
        <v>23</v>
      </c>
      <c r="J69" s="5">
        <v>4</v>
      </c>
      <c r="K69" s="6" t="s">
        <v>152</v>
      </c>
      <c r="L69" s="7">
        <v>16</v>
      </c>
      <c r="M69" s="8">
        <v>4</v>
      </c>
      <c r="N69" s="9" t="s">
        <v>152</v>
      </c>
      <c r="O69" s="10">
        <v>17</v>
      </c>
      <c r="Q69" s="11" t="str">
        <f t="shared" ref="Q69:Q132" si="3">IF(P69="1violation",-7*1,IF(P69="2violations",-7*2,IF(P69="3violations",-7*3,IF(P69="",""))))</f>
        <v/>
      </c>
      <c r="R69" s="13">
        <f t="shared" ref="R69:R132" si="4">SUM(I69,L69,O69,Q69)</f>
        <v>56</v>
      </c>
      <c r="S69" s="24">
        <f t="shared" ref="S69:S132" si="5">IF(H69="S",1*1)+IF(K69="S",1*1)+IF(N69="S",1*1)</f>
        <v>1</v>
      </c>
      <c r="U69" s="11">
        <f>SUM(G69,J69,M69)</f>
        <v>12</v>
      </c>
      <c r="Y69" s="11">
        <f>SUM(R69,R71,R70,R72,-AB69)</f>
        <v>115</v>
      </c>
      <c r="AB69" s="11">
        <f>MIN(R69:R72)</f>
        <v>0</v>
      </c>
    </row>
    <row r="70" spans="1:53" ht="15.75" x14ac:dyDescent="0.25">
      <c r="A70" s="11" t="s">
        <v>614</v>
      </c>
      <c r="B70" s="11" t="s">
        <v>1261</v>
      </c>
      <c r="D70" s="11" t="s">
        <v>1262</v>
      </c>
      <c r="I70" s="4">
        <v>0</v>
      </c>
      <c r="L70" s="7">
        <v>0</v>
      </c>
      <c r="O70" s="10">
        <v>0</v>
      </c>
      <c r="Q70" s="11" t="str">
        <f t="shared" si="3"/>
        <v/>
      </c>
      <c r="R70" s="13">
        <f t="shared" si="4"/>
        <v>0</v>
      </c>
      <c r="S70" s="24">
        <f t="shared" si="5"/>
        <v>0</v>
      </c>
      <c r="U70" s="11">
        <f>SUM(G70,J70,M70)</f>
        <v>0</v>
      </c>
    </row>
    <row r="71" spans="1:53" ht="15.75" x14ac:dyDescent="0.25">
      <c r="A71" s="11" t="s">
        <v>615</v>
      </c>
      <c r="B71" s="11" t="s">
        <v>1263</v>
      </c>
      <c r="F71" s="11" t="s">
        <v>1499</v>
      </c>
      <c r="G71" s="14">
        <v>4</v>
      </c>
      <c r="H71" s="3" t="s">
        <v>152</v>
      </c>
      <c r="I71" s="4">
        <v>17</v>
      </c>
      <c r="J71" s="5">
        <v>4</v>
      </c>
      <c r="K71" s="6" t="s">
        <v>164</v>
      </c>
      <c r="L71" s="7">
        <v>22</v>
      </c>
      <c r="M71" s="8">
        <v>4</v>
      </c>
      <c r="N71" s="9" t="s">
        <v>152</v>
      </c>
      <c r="O71" s="10">
        <v>20</v>
      </c>
      <c r="Q71" s="11" t="str">
        <f t="shared" si="3"/>
        <v/>
      </c>
      <c r="R71" s="13">
        <f t="shared" si="4"/>
        <v>59</v>
      </c>
      <c r="S71" s="24">
        <f t="shared" si="5"/>
        <v>1</v>
      </c>
      <c r="U71" s="11">
        <f>SUM(G71,J71,M71)</f>
        <v>12</v>
      </c>
    </row>
    <row r="72" spans="1:53" ht="15.75" x14ac:dyDescent="0.25">
      <c r="A72" s="11" t="s">
        <v>616</v>
      </c>
      <c r="Q72" s="11" t="str">
        <f t="shared" si="3"/>
        <v/>
      </c>
      <c r="R72" s="13">
        <f t="shared" si="4"/>
        <v>0</v>
      </c>
      <c r="S72" s="24">
        <f t="shared" si="5"/>
        <v>0</v>
      </c>
      <c r="U72" s="11">
        <f>SUM(G72,J72,M72)</f>
        <v>0</v>
      </c>
    </row>
    <row r="73" spans="1:53" s="25" customFormat="1" ht="15.75" x14ac:dyDescent="0.25">
      <c r="H73" s="26"/>
      <c r="I73" s="27"/>
      <c r="K73" s="26"/>
      <c r="L73" s="27"/>
      <c r="N73" s="26"/>
      <c r="O73" s="27"/>
      <c r="R73" s="28"/>
      <c r="S73" s="29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</row>
    <row r="74" spans="1:53" ht="15.75" x14ac:dyDescent="0.25">
      <c r="A74" s="11" t="s">
        <v>617</v>
      </c>
      <c r="B74" s="11" t="s">
        <v>1392</v>
      </c>
      <c r="D74" s="11" t="s">
        <v>1393</v>
      </c>
      <c r="F74" s="11" t="s">
        <v>1394</v>
      </c>
      <c r="G74" s="14">
        <v>4</v>
      </c>
      <c r="H74" s="3" t="s">
        <v>164</v>
      </c>
      <c r="I74" s="4">
        <v>24</v>
      </c>
      <c r="J74" s="5">
        <v>4</v>
      </c>
      <c r="K74" s="6" t="s">
        <v>164</v>
      </c>
      <c r="L74" s="7">
        <v>21</v>
      </c>
      <c r="M74" s="8">
        <v>4</v>
      </c>
      <c r="N74" s="9" t="s">
        <v>154</v>
      </c>
      <c r="O74" s="10">
        <v>15</v>
      </c>
      <c r="Q74" s="11" t="str">
        <f t="shared" si="3"/>
        <v/>
      </c>
      <c r="R74" s="13">
        <f t="shared" si="4"/>
        <v>60</v>
      </c>
      <c r="S74" s="24">
        <f t="shared" si="5"/>
        <v>2</v>
      </c>
      <c r="U74" s="11">
        <f>SUM(G74,J74,M74)</f>
        <v>12</v>
      </c>
      <c r="Y74" s="11">
        <f>SUM(R74,R76,R75,R77,-AB74)</f>
        <v>60</v>
      </c>
      <c r="AB74" s="11">
        <f>MIN(R74:R77)</f>
        <v>0</v>
      </c>
    </row>
    <row r="75" spans="1:53" ht="15.75" x14ac:dyDescent="0.25">
      <c r="A75" s="11" t="s">
        <v>618</v>
      </c>
      <c r="Q75" s="11" t="str">
        <f t="shared" si="3"/>
        <v/>
      </c>
      <c r="R75" s="13">
        <f t="shared" si="4"/>
        <v>0</v>
      </c>
      <c r="S75" s="24">
        <f t="shared" si="5"/>
        <v>0</v>
      </c>
      <c r="U75" s="11">
        <f>SUM(G75,J75,M75)</f>
        <v>0</v>
      </c>
    </row>
    <row r="76" spans="1:53" ht="15.75" x14ac:dyDescent="0.25">
      <c r="A76" s="11" t="s">
        <v>618</v>
      </c>
      <c r="Q76" s="11" t="str">
        <f t="shared" si="3"/>
        <v/>
      </c>
      <c r="R76" s="13">
        <f t="shared" si="4"/>
        <v>0</v>
      </c>
      <c r="S76" s="24">
        <f t="shared" si="5"/>
        <v>0</v>
      </c>
      <c r="U76" s="11">
        <f>SUM(G76,J76,M76)</f>
        <v>0</v>
      </c>
    </row>
    <row r="77" spans="1:53" ht="15.75" x14ac:dyDescent="0.25">
      <c r="A77" s="11" t="s">
        <v>619</v>
      </c>
      <c r="Q77" s="11" t="str">
        <f t="shared" si="3"/>
        <v/>
      </c>
      <c r="R77" s="13">
        <f t="shared" si="4"/>
        <v>0</v>
      </c>
      <c r="S77" s="24">
        <f t="shared" si="5"/>
        <v>0</v>
      </c>
      <c r="U77" s="11">
        <f>SUM(G77,J77,M77)</f>
        <v>0</v>
      </c>
    </row>
    <row r="78" spans="1:53" s="25" customFormat="1" ht="15.75" x14ac:dyDescent="0.25">
      <c r="H78" s="26"/>
      <c r="I78" s="27"/>
      <c r="K78" s="26"/>
      <c r="L78" s="27"/>
      <c r="N78" s="26"/>
      <c r="O78" s="27"/>
      <c r="R78" s="28"/>
      <c r="S78" s="29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</row>
    <row r="79" spans="1:53" ht="15.75" x14ac:dyDescent="0.25">
      <c r="A79" s="11" t="s">
        <v>620</v>
      </c>
      <c r="B79" s="11" t="s">
        <v>1388</v>
      </c>
      <c r="D79" s="11" t="s">
        <v>1389</v>
      </c>
      <c r="F79" s="11" t="s">
        <v>1390</v>
      </c>
      <c r="G79" s="14">
        <v>1</v>
      </c>
      <c r="H79" s="3" t="s">
        <v>164</v>
      </c>
      <c r="I79" s="4">
        <v>25</v>
      </c>
      <c r="J79" s="5">
        <v>4</v>
      </c>
      <c r="K79" s="6" t="s">
        <v>164</v>
      </c>
      <c r="L79" s="7">
        <v>24</v>
      </c>
      <c r="M79" s="8">
        <v>4</v>
      </c>
      <c r="N79" s="9" t="s">
        <v>164</v>
      </c>
      <c r="O79" s="10">
        <v>20</v>
      </c>
      <c r="Q79" s="11" t="str">
        <f t="shared" si="3"/>
        <v/>
      </c>
      <c r="R79" s="13">
        <f t="shared" si="4"/>
        <v>69</v>
      </c>
      <c r="S79" s="24">
        <f t="shared" si="5"/>
        <v>3</v>
      </c>
      <c r="U79" s="11">
        <f>SUM(G79,J79,M79)</f>
        <v>9</v>
      </c>
      <c r="Y79" s="11">
        <f>SUM(R79,R81,R80,R82,-AB79)</f>
        <v>140</v>
      </c>
      <c r="AB79" s="11">
        <f>MIN(R79:R82)</f>
        <v>0</v>
      </c>
    </row>
    <row r="80" spans="1:53" ht="15.75" x14ac:dyDescent="0.25">
      <c r="A80" s="11" t="s">
        <v>621</v>
      </c>
      <c r="B80" s="11" t="s">
        <v>1391</v>
      </c>
      <c r="F80" s="11" t="s">
        <v>1487</v>
      </c>
      <c r="G80" s="14">
        <v>4</v>
      </c>
      <c r="H80" s="3" t="s">
        <v>164</v>
      </c>
      <c r="I80" s="4">
        <v>23</v>
      </c>
      <c r="J80" s="5">
        <v>3</v>
      </c>
      <c r="K80" s="6" t="s">
        <v>164</v>
      </c>
      <c r="L80" s="7">
        <v>23</v>
      </c>
      <c r="M80" s="8">
        <v>4</v>
      </c>
      <c r="N80" s="9" t="s">
        <v>164</v>
      </c>
      <c r="O80" s="10">
        <v>25</v>
      </c>
      <c r="Q80" s="11" t="str">
        <f t="shared" si="3"/>
        <v/>
      </c>
      <c r="R80" s="13">
        <f t="shared" si="4"/>
        <v>71</v>
      </c>
      <c r="S80" s="24">
        <f t="shared" si="5"/>
        <v>3</v>
      </c>
      <c r="U80" s="11">
        <f>SUM(G80,J80,M80)</f>
        <v>11</v>
      </c>
    </row>
    <row r="81" spans="1:53" ht="15.75" x14ac:dyDescent="0.25">
      <c r="A81" s="11" t="s">
        <v>622</v>
      </c>
      <c r="Q81" s="11" t="str">
        <f t="shared" si="3"/>
        <v/>
      </c>
      <c r="R81" s="13">
        <f t="shared" si="4"/>
        <v>0</v>
      </c>
      <c r="S81" s="24">
        <f t="shared" si="5"/>
        <v>0</v>
      </c>
      <c r="U81" s="11">
        <f>SUM(G81,J81,M81)</f>
        <v>0</v>
      </c>
    </row>
    <row r="82" spans="1:53" ht="15.75" x14ac:dyDescent="0.25">
      <c r="A82" s="11" t="s">
        <v>623</v>
      </c>
      <c r="Q82" s="11" t="str">
        <f t="shared" si="3"/>
        <v/>
      </c>
      <c r="R82" s="13">
        <f t="shared" si="4"/>
        <v>0</v>
      </c>
      <c r="S82" s="24">
        <f t="shared" si="5"/>
        <v>0</v>
      </c>
      <c r="U82" s="11">
        <f>SUM(G82,J82,M82)</f>
        <v>0</v>
      </c>
    </row>
    <row r="83" spans="1:53" s="25" customFormat="1" ht="15.75" x14ac:dyDescent="0.25">
      <c r="H83" s="26"/>
      <c r="I83" s="27"/>
      <c r="K83" s="26"/>
      <c r="L83" s="27"/>
      <c r="N83" s="26"/>
      <c r="O83" s="27"/>
      <c r="R83" s="28"/>
      <c r="S83" s="29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</row>
    <row r="84" spans="1:53" ht="15.75" x14ac:dyDescent="0.25">
      <c r="A84" s="11" t="s">
        <v>624</v>
      </c>
      <c r="Q84" s="11" t="str">
        <f t="shared" si="3"/>
        <v/>
      </c>
      <c r="R84" s="13">
        <f t="shared" si="4"/>
        <v>0</v>
      </c>
      <c r="S84" s="24">
        <f t="shared" si="5"/>
        <v>0</v>
      </c>
      <c r="U84" s="11">
        <f>SUM(G84,J84,M84)</f>
        <v>0</v>
      </c>
      <c r="Y84" s="11">
        <f>SUM(R84,R86,R85,R87,-AB84)</f>
        <v>0</v>
      </c>
      <c r="AB84" s="11">
        <f>MIN(R84:R87)</f>
        <v>0</v>
      </c>
    </row>
    <row r="85" spans="1:53" ht="15.75" x14ac:dyDescent="0.25">
      <c r="A85" s="11" t="s">
        <v>625</v>
      </c>
      <c r="Q85" s="11" t="str">
        <f t="shared" si="3"/>
        <v/>
      </c>
      <c r="R85" s="13">
        <f t="shared" si="4"/>
        <v>0</v>
      </c>
      <c r="S85" s="24">
        <f t="shared" si="5"/>
        <v>0</v>
      </c>
      <c r="U85" s="11">
        <f>SUM(G85,J85,M85)</f>
        <v>0</v>
      </c>
    </row>
    <row r="86" spans="1:53" ht="15.75" x14ac:dyDescent="0.25">
      <c r="A86" s="11" t="s">
        <v>626</v>
      </c>
      <c r="Q86" s="11" t="str">
        <f t="shared" si="3"/>
        <v/>
      </c>
      <c r="R86" s="13">
        <f t="shared" si="4"/>
        <v>0</v>
      </c>
      <c r="S86" s="24">
        <f t="shared" si="5"/>
        <v>0</v>
      </c>
      <c r="U86" s="11">
        <f>SUM(G86,J86,M86)</f>
        <v>0</v>
      </c>
    </row>
    <row r="87" spans="1:53" ht="15.75" x14ac:dyDescent="0.25">
      <c r="A87" s="11" t="s">
        <v>627</v>
      </c>
      <c r="Q87" s="11" t="str">
        <f t="shared" si="3"/>
        <v/>
      </c>
      <c r="R87" s="13">
        <f t="shared" si="4"/>
        <v>0</v>
      </c>
      <c r="S87" s="24">
        <f t="shared" si="5"/>
        <v>0</v>
      </c>
      <c r="U87" s="11">
        <f>SUM(G87,J87,M87)</f>
        <v>0</v>
      </c>
    </row>
    <row r="88" spans="1:53" s="25" customFormat="1" ht="15.75" x14ac:dyDescent="0.25">
      <c r="H88" s="26"/>
      <c r="I88" s="27"/>
      <c r="K88" s="26"/>
      <c r="L88" s="27"/>
      <c r="N88" s="26"/>
      <c r="O88" s="27"/>
      <c r="R88" s="28"/>
      <c r="S88" s="29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</row>
    <row r="89" spans="1:53" ht="15.75" x14ac:dyDescent="0.25">
      <c r="A89" s="11" t="s">
        <v>628</v>
      </c>
      <c r="B89" s="11" t="s">
        <v>1385</v>
      </c>
      <c r="D89" s="11" t="s">
        <v>1386</v>
      </c>
      <c r="F89" s="11" t="s">
        <v>1387</v>
      </c>
      <c r="G89" s="14">
        <v>4</v>
      </c>
      <c r="H89" s="3" t="s">
        <v>164</v>
      </c>
      <c r="I89" s="4">
        <v>21</v>
      </c>
      <c r="J89" s="5">
        <v>3</v>
      </c>
      <c r="K89" s="6" t="s">
        <v>152</v>
      </c>
      <c r="L89" s="7">
        <v>18</v>
      </c>
      <c r="M89" s="8">
        <v>3</v>
      </c>
      <c r="N89" s="9" t="s">
        <v>164</v>
      </c>
      <c r="O89" s="10">
        <v>21</v>
      </c>
      <c r="Q89" s="11" t="str">
        <f t="shared" si="3"/>
        <v/>
      </c>
      <c r="R89" s="13">
        <f t="shared" si="4"/>
        <v>60</v>
      </c>
      <c r="S89" s="24">
        <f t="shared" si="5"/>
        <v>2</v>
      </c>
      <c r="U89" s="11">
        <f>SUM(G89,J89,M89)</f>
        <v>10</v>
      </c>
      <c r="Y89" s="11">
        <f>SUM(R89,R91,R90,R92,-AB89)</f>
        <v>60</v>
      </c>
      <c r="AB89" s="11">
        <f>MIN(R89:R92)</f>
        <v>0</v>
      </c>
    </row>
    <row r="90" spans="1:53" ht="15.75" x14ac:dyDescent="0.25">
      <c r="A90" s="11" t="s">
        <v>629</v>
      </c>
      <c r="Q90" s="11" t="str">
        <f t="shared" si="3"/>
        <v/>
      </c>
      <c r="R90" s="13">
        <f t="shared" si="4"/>
        <v>0</v>
      </c>
      <c r="S90" s="24">
        <f t="shared" si="5"/>
        <v>0</v>
      </c>
      <c r="U90" s="11">
        <f>SUM(G90,J90,M90)</f>
        <v>0</v>
      </c>
    </row>
    <row r="91" spans="1:53" ht="15.75" x14ac:dyDescent="0.25">
      <c r="A91" s="11" t="s">
        <v>630</v>
      </c>
      <c r="Q91" s="11" t="str">
        <f t="shared" si="3"/>
        <v/>
      </c>
      <c r="R91" s="13">
        <f t="shared" si="4"/>
        <v>0</v>
      </c>
      <c r="S91" s="24">
        <f t="shared" si="5"/>
        <v>0</v>
      </c>
      <c r="U91" s="11">
        <f>SUM(G91,J91,M91)</f>
        <v>0</v>
      </c>
    </row>
    <row r="92" spans="1:53" ht="15.75" x14ac:dyDescent="0.25">
      <c r="A92" s="11" t="s">
        <v>631</v>
      </c>
      <c r="Q92" s="11" t="str">
        <f t="shared" si="3"/>
        <v/>
      </c>
      <c r="R92" s="13">
        <f t="shared" si="4"/>
        <v>0</v>
      </c>
      <c r="S92" s="24">
        <f t="shared" si="5"/>
        <v>0</v>
      </c>
      <c r="U92" s="11">
        <f>SUM(G92,J92,M92)</f>
        <v>0</v>
      </c>
    </row>
    <row r="93" spans="1:53" s="25" customFormat="1" ht="15.75" x14ac:dyDescent="0.25">
      <c r="H93" s="26"/>
      <c r="I93" s="27"/>
      <c r="K93" s="26"/>
      <c r="L93" s="27"/>
      <c r="N93" s="26"/>
      <c r="O93" s="27"/>
      <c r="R93" s="28"/>
      <c r="S93" s="29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</row>
    <row r="94" spans="1:53" ht="15.75" x14ac:dyDescent="0.25">
      <c r="A94" s="11" t="s">
        <v>632</v>
      </c>
      <c r="B94" s="11" t="s">
        <v>1379</v>
      </c>
      <c r="F94" s="11" t="s">
        <v>1380</v>
      </c>
      <c r="G94" s="14">
        <v>4</v>
      </c>
      <c r="H94" s="3" t="s">
        <v>164</v>
      </c>
      <c r="I94" s="4">
        <v>23</v>
      </c>
      <c r="J94" s="5">
        <v>4</v>
      </c>
      <c r="K94" s="6" t="s">
        <v>164</v>
      </c>
      <c r="L94" s="7">
        <v>22</v>
      </c>
      <c r="M94" s="8">
        <v>4</v>
      </c>
      <c r="N94" s="9" t="s">
        <v>152</v>
      </c>
      <c r="O94" s="10">
        <v>17</v>
      </c>
      <c r="Q94" s="11" t="str">
        <f t="shared" si="3"/>
        <v/>
      </c>
      <c r="R94" s="13">
        <f t="shared" si="4"/>
        <v>62</v>
      </c>
      <c r="S94" s="24">
        <f t="shared" si="5"/>
        <v>2</v>
      </c>
      <c r="U94" s="11">
        <f>SUM(G94,J94,M94)</f>
        <v>12</v>
      </c>
      <c r="Y94" s="11">
        <f>SUM(R94,R96,R95,R97,-AB94)</f>
        <v>192</v>
      </c>
      <c r="AB94" s="11">
        <f>MIN(R94:R97)</f>
        <v>0</v>
      </c>
    </row>
    <row r="95" spans="1:53" ht="15.75" x14ac:dyDescent="0.25">
      <c r="A95" s="11" t="s">
        <v>633</v>
      </c>
      <c r="B95" s="11" t="s">
        <v>1381</v>
      </c>
      <c r="F95" s="11" t="s">
        <v>1382</v>
      </c>
      <c r="G95" s="14">
        <v>4</v>
      </c>
      <c r="H95" s="3" t="s">
        <v>164</v>
      </c>
      <c r="I95" s="4">
        <v>24</v>
      </c>
      <c r="J95" s="5">
        <v>4</v>
      </c>
      <c r="K95" s="6" t="s">
        <v>164</v>
      </c>
      <c r="L95" s="7">
        <v>23</v>
      </c>
      <c r="M95" s="8">
        <v>2</v>
      </c>
      <c r="N95" s="9" t="s">
        <v>164</v>
      </c>
      <c r="O95" s="10">
        <v>23</v>
      </c>
      <c r="Q95" s="11" t="str">
        <f t="shared" si="3"/>
        <v/>
      </c>
      <c r="R95" s="13">
        <f t="shared" si="4"/>
        <v>70</v>
      </c>
      <c r="S95" s="24">
        <f t="shared" si="5"/>
        <v>3</v>
      </c>
      <c r="U95" s="11">
        <f>SUM(G95,J95,M95)</f>
        <v>10</v>
      </c>
    </row>
    <row r="96" spans="1:53" ht="15.75" x14ac:dyDescent="0.25">
      <c r="A96" s="11" t="s">
        <v>634</v>
      </c>
      <c r="B96" s="11" t="s">
        <v>1383</v>
      </c>
      <c r="F96" s="11" t="s">
        <v>1384</v>
      </c>
      <c r="G96" s="14">
        <v>4</v>
      </c>
      <c r="H96" s="3" t="s">
        <v>152</v>
      </c>
      <c r="I96" s="4">
        <v>20</v>
      </c>
      <c r="J96" s="5">
        <v>4</v>
      </c>
      <c r="K96" s="6" t="s">
        <v>152</v>
      </c>
      <c r="L96" s="7">
        <v>20</v>
      </c>
      <c r="M96" s="8">
        <v>4</v>
      </c>
      <c r="N96" s="9" t="s">
        <v>152</v>
      </c>
      <c r="O96" s="10">
        <v>20</v>
      </c>
      <c r="Q96" s="11" t="str">
        <f t="shared" si="3"/>
        <v/>
      </c>
      <c r="R96" s="13">
        <f t="shared" si="4"/>
        <v>60</v>
      </c>
      <c r="S96" s="24">
        <f t="shared" si="5"/>
        <v>0</v>
      </c>
      <c r="U96" s="11">
        <f>SUM(G96,J96,M96)</f>
        <v>12</v>
      </c>
    </row>
    <row r="97" spans="1:53" ht="15.75" x14ac:dyDescent="0.25">
      <c r="A97" s="11" t="s">
        <v>635</v>
      </c>
      <c r="Q97" s="11" t="str">
        <f t="shared" si="3"/>
        <v/>
      </c>
      <c r="R97" s="13">
        <f t="shared" si="4"/>
        <v>0</v>
      </c>
      <c r="S97" s="24">
        <f t="shared" si="5"/>
        <v>0</v>
      </c>
      <c r="U97" s="11">
        <f>SUM(G97,J97,M97)</f>
        <v>0</v>
      </c>
    </row>
    <row r="98" spans="1:53" s="25" customFormat="1" ht="15.75" x14ac:dyDescent="0.25">
      <c r="H98" s="26"/>
      <c r="I98" s="27"/>
      <c r="K98" s="26"/>
      <c r="L98" s="27"/>
      <c r="N98" s="26"/>
      <c r="O98" s="27"/>
      <c r="R98" s="28"/>
      <c r="S98" s="29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</row>
    <row r="99" spans="1:53" ht="15.75" x14ac:dyDescent="0.25">
      <c r="A99" s="11" t="s">
        <v>636</v>
      </c>
      <c r="B99" s="11" t="s">
        <v>1377</v>
      </c>
      <c r="F99" s="11" t="s">
        <v>1378</v>
      </c>
      <c r="G99" s="14">
        <v>2</v>
      </c>
      <c r="H99" s="3" t="s">
        <v>164</v>
      </c>
      <c r="I99" s="4">
        <v>24</v>
      </c>
      <c r="J99" s="5">
        <v>4</v>
      </c>
      <c r="K99" s="6" t="s">
        <v>164</v>
      </c>
      <c r="L99" s="7">
        <v>23</v>
      </c>
      <c r="M99" s="8">
        <v>4</v>
      </c>
      <c r="N99" s="9" t="s">
        <v>164</v>
      </c>
      <c r="O99" s="10">
        <v>23</v>
      </c>
      <c r="Q99" s="11" t="str">
        <f t="shared" si="3"/>
        <v/>
      </c>
      <c r="R99" s="13">
        <f t="shared" si="4"/>
        <v>70</v>
      </c>
      <c r="S99" s="24">
        <f t="shared" si="5"/>
        <v>3</v>
      </c>
      <c r="U99" s="11">
        <f>SUM(G99,J99,M99)</f>
        <v>10</v>
      </c>
      <c r="Y99" s="11">
        <f>SUM(R99,R101,R100,R102,-AB99)</f>
        <v>70</v>
      </c>
      <c r="AB99" s="11">
        <f>MIN(R99:R102)</f>
        <v>0</v>
      </c>
    </row>
    <row r="100" spans="1:53" ht="15.75" x14ac:dyDescent="0.25">
      <c r="A100" s="11" t="s">
        <v>637</v>
      </c>
      <c r="Q100" s="11" t="str">
        <f t="shared" si="3"/>
        <v/>
      </c>
      <c r="R100" s="13">
        <f t="shared" si="4"/>
        <v>0</v>
      </c>
      <c r="S100" s="24">
        <f t="shared" si="5"/>
        <v>0</v>
      </c>
      <c r="U100" s="11">
        <f>SUM(G100,J100,M100)</f>
        <v>0</v>
      </c>
    </row>
    <row r="101" spans="1:53" ht="15.75" x14ac:dyDescent="0.25">
      <c r="A101" s="11" t="s">
        <v>638</v>
      </c>
      <c r="Q101" s="11" t="str">
        <f t="shared" si="3"/>
        <v/>
      </c>
      <c r="R101" s="13">
        <f t="shared" si="4"/>
        <v>0</v>
      </c>
      <c r="S101" s="24">
        <f t="shared" si="5"/>
        <v>0</v>
      </c>
      <c r="U101" s="11">
        <f>SUM(G101,J101,M101)</f>
        <v>0</v>
      </c>
    </row>
    <row r="102" spans="1:53" ht="15.75" x14ac:dyDescent="0.25">
      <c r="A102" s="11" t="s">
        <v>639</v>
      </c>
      <c r="Q102" s="11" t="str">
        <f t="shared" si="3"/>
        <v/>
      </c>
      <c r="R102" s="13">
        <f t="shared" si="4"/>
        <v>0</v>
      </c>
      <c r="S102" s="24">
        <f t="shared" si="5"/>
        <v>0</v>
      </c>
      <c r="U102" s="11">
        <f>SUM(G102,J102,M102)</f>
        <v>0</v>
      </c>
    </row>
    <row r="103" spans="1:53" s="25" customFormat="1" ht="15.75" x14ac:dyDescent="0.25">
      <c r="H103" s="26"/>
      <c r="I103" s="27"/>
      <c r="K103" s="26"/>
      <c r="L103" s="27"/>
      <c r="N103" s="26"/>
      <c r="O103" s="27"/>
      <c r="R103" s="28"/>
      <c r="S103" s="29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</row>
    <row r="104" spans="1:53" ht="15.75" x14ac:dyDescent="0.25">
      <c r="A104" s="11" t="s">
        <v>640</v>
      </c>
      <c r="Q104" s="11" t="str">
        <f t="shared" si="3"/>
        <v/>
      </c>
      <c r="R104" s="13">
        <f t="shared" si="4"/>
        <v>0</v>
      </c>
      <c r="S104" s="24">
        <f t="shared" si="5"/>
        <v>0</v>
      </c>
      <c r="U104" s="11">
        <f>SUM(G104,J104,M104)</f>
        <v>0</v>
      </c>
      <c r="Y104" s="11">
        <f>SUM(R104,R106,R105,R107,-AB104)</f>
        <v>0</v>
      </c>
      <c r="AB104" s="11">
        <f>MIN(R104:R107)</f>
        <v>0</v>
      </c>
    </row>
    <row r="105" spans="1:53" ht="15.75" x14ac:dyDescent="0.25">
      <c r="A105" s="11" t="s">
        <v>641</v>
      </c>
      <c r="Q105" s="11" t="str">
        <f t="shared" si="3"/>
        <v/>
      </c>
      <c r="R105" s="13">
        <f t="shared" si="4"/>
        <v>0</v>
      </c>
      <c r="S105" s="24">
        <f t="shared" si="5"/>
        <v>0</v>
      </c>
      <c r="U105" s="11">
        <f>SUM(G105,J105,M105)</f>
        <v>0</v>
      </c>
    </row>
    <row r="106" spans="1:53" ht="15.75" x14ac:dyDescent="0.25">
      <c r="A106" s="11" t="s">
        <v>642</v>
      </c>
      <c r="Q106" s="11" t="str">
        <f t="shared" si="3"/>
        <v/>
      </c>
      <c r="R106" s="13">
        <f t="shared" si="4"/>
        <v>0</v>
      </c>
      <c r="S106" s="24">
        <f t="shared" si="5"/>
        <v>0</v>
      </c>
      <c r="U106" s="11">
        <f>SUM(G106,J106,M106)</f>
        <v>0</v>
      </c>
    </row>
    <row r="107" spans="1:53" ht="15.75" x14ac:dyDescent="0.25">
      <c r="A107" s="11" t="s">
        <v>643</v>
      </c>
      <c r="Q107" s="11" t="str">
        <f t="shared" si="3"/>
        <v/>
      </c>
      <c r="R107" s="13">
        <f t="shared" si="4"/>
        <v>0</v>
      </c>
      <c r="S107" s="24">
        <f t="shared" si="5"/>
        <v>0</v>
      </c>
      <c r="U107" s="11">
        <f>SUM(G107,J107,M107)</f>
        <v>0</v>
      </c>
    </row>
    <row r="108" spans="1:53" s="25" customFormat="1" ht="15.75" x14ac:dyDescent="0.25">
      <c r="H108" s="26"/>
      <c r="I108" s="27"/>
      <c r="K108" s="26"/>
      <c r="L108" s="27"/>
      <c r="N108" s="26"/>
      <c r="O108" s="27"/>
      <c r="R108" s="28"/>
      <c r="S108" s="29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</row>
    <row r="109" spans="1:53" ht="15.75" x14ac:dyDescent="0.25">
      <c r="A109" s="11" t="s">
        <v>644</v>
      </c>
      <c r="Q109" s="11" t="str">
        <f t="shared" si="3"/>
        <v/>
      </c>
      <c r="R109" s="13">
        <f t="shared" si="4"/>
        <v>0</v>
      </c>
      <c r="S109" s="24">
        <f t="shared" si="5"/>
        <v>0</v>
      </c>
      <c r="U109" s="11">
        <f>SUM(G109,J109,M109)</f>
        <v>0</v>
      </c>
      <c r="Y109" s="11">
        <f>SUM(R109,R111,R110,R112,-AB109)</f>
        <v>0</v>
      </c>
      <c r="AB109" s="11">
        <f>MIN(R109:R112)</f>
        <v>0</v>
      </c>
    </row>
    <row r="110" spans="1:53" ht="15.75" x14ac:dyDescent="0.25">
      <c r="A110" s="11" t="s">
        <v>645</v>
      </c>
      <c r="Q110" s="11" t="str">
        <f t="shared" si="3"/>
        <v/>
      </c>
      <c r="R110" s="13">
        <f t="shared" si="4"/>
        <v>0</v>
      </c>
      <c r="S110" s="24">
        <f t="shared" si="5"/>
        <v>0</v>
      </c>
      <c r="U110" s="11">
        <f>SUM(G110,J110,M110)</f>
        <v>0</v>
      </c>
    </row>
    <row r="111" spans="1:53" ht="15.75" x14ac:dyDescent="0.25">
      <c r="A111" s="11" t="s">
        <v>646</v>
      </c>
      <c r="Q111" s="11" t="str">
        <f t="shared" si="3"/>
        <v/>
      </c>
      <c r="R111" s="13">
        <f t="shared" si="4"/>
        <v>0</v>
      </c>
      <c r="S111" s="24">
        <f t="shared" si="5"/>
        <v>0</v>
      </c>
      <c r="U111" s="11">
        <f>SUM(G111,J111,M111)</f>
        <v>0</v>
      </c>
    </row>
    <row r="112" spans="1:53" ht="15.75" x14ac:dyDescent="0.25">
      <c r="A112" s="11" t="s">
        <v>647</v>
      </c>
      <c r="Q112" s="11" t="str">
        <f t="shared" si="3"/>
        <v/>
      </c>
      <c r="R112" s="13">
        <f t="shared" si="4"/>
        <v>0</v>
      </c>
      <c r="S112" s="24">
        <f t="shared" si="5"/>
        <v>0</v>
      </c>
      <c r="U112" s="11">
        <f>SUM(G112,J112,M112)</f>
        <v>0</v>
      </c>
    </row>
    <row r="113" spans="1:53" s="25" customFormat="1" ht="15.75" x14ac:dyDescent="0.25">
      <c r="H113" s="26"/>
      <c r="I113" s="27"/>
      <c r="K113" s="26"/>
      <c r="L113" s="27"/>
      <c r="N113" s="26"/>
      <c r="O113" s="27"/>
      <c r="R113" s="28"/>
      <c r="S113" s="29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</row>
    <row r="114" spans="1:53" ht="15.75" x14ac:dyDescent="0.25">
      <c r="A114" s="11" t="s">
        <v>648</v>
      </c>
      <c r="Q114" s="11" t="str">
        <f t="shared" si="3"/>
        <v/>
      </c>
      <c r="R114" s="13">
        <f t="shared" si="4"/>
        <v>0</v>
      </c>
      <c r="S114" s="24">
        <f t="shared" si="5"/>
        <v>0</v>
      </c>
      <c r="U114" s="11">
        <f>SUM(G114,J114,M114)</f>
        <v>0</v>
      </c>
      <c r="Y114" s="11">
        <f>SUM(R114,R116,R115,R117,-AB114)</f>
        <v>0</v>
      </c>
      <c r="AB114" s="11">
        <f>MIN(R114:R117)</f>
        <v>0</v>
      </c>
    </row>
    <row r="115" spans="1:53" ht="15.75" x14ac:dyDescent="0.25">
      <c r="A115" s="11" t="s">
        <v>649</v>
      </c>
      <c r="Q115" s="11" t="str">
        <f t="shared" si="3"/>
        <v/>
      </c>
      <c r="R115" s="13">
        <f t="shared" si="4"/>
        <v>0</v>
      </c>
      <c r="S115" s="24">
        <f t="shared" si="5"/>
        <v>0</v>
      </c>
      <c r="U115" s="11">
        <f>SUM(G115,J115,M115)</f>
        <v>0</v>
      </c>
    </row>
    <row r="116" spans="1:53" ht="15.75" x14ac:dyDescent="0.25">
      <c r="A116" s="11" t="s">
        <v>650</v>
      </c>
      <c r="Q116" s="11" t="str">
        <f t="shared" si="3"/>
        <v/>
      </c>
      <c r="R116" s="13">
        <f t="shared" si="4"/>
        <v>0</v>
      </c>
      <c r="S116" s="24">
        <f t="shared" si="5"/>
        <v>0</v>
      </c>
      <c r="U116" s="11">
        <f>SUM(G116,J116,M116)</f>
        <v>0</v>
      </c>
    </row>
    <row r="117" spans="1:53" ht="15.75" x14ac:dyDescent="0.25">
      <c r="A117" s="11" t="s">
        <v>651</v>
      </c>
      <c r="Q117" s="11" t="str">
        <f t="shared" si="3"/>
        <v/>
      </c>
      <c r="R117" s="13">
        <f t="shared" si="4"/>
        <v>0</v>
      </c>
      <c r="S117" s="24">
        <f t="shared" si="5"/>
        <v>0</v>
      </c>
      <c r="U117" s="11">
        <f>SUM(G117,J117,M117)</f>
        <v>0</v>
      </c>
    </row>
    <row r="118" spans="1:53" s="25" customFormat="1" ht="15.75" x14ac:dyDescent="0.25">
      <c r="H118" s="26"/>
      <c r="I118" s="27"/>
      <c r="K118" s="26"/>
      <c r="L118" s="27"/>
      <c r="N118" s="26"/>
      <c r="O118" s="27"/>
      <c r="R118" s="28"/>
      <c r="S118" s="29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</row>
    <row r="119" spans="1:53" ht="15.75" x14ac:dyDescent="0.25">
      <c r="A119" s="11" t="s">
        <v>652</v>
      </c>
      <c r="Q119" s="11" t="str">
        <f t="shared" si="3"/>
        <v/>
      </c>
      <c r="R119" s="13">
        <f t="shared" si="4"/>
        <v>0</v>
      </c>
      <c r="S119" s="24">
        <f t="shared" si="5"/>
        <v>0</v>
      </c>
      <c r="U119" s="11">
        <f>SUM(G119,J119,M119)</f>
        <v>0</v>
      </c>
      <c r="Y119" s="11">
        <f>SUM(R119,R121,R120,R122,-AB119)</f>
        <v>0</v>
      </c>
      <c r="AB119" s="11">
        <f>MIN(R119:R122)</f>
        <v>0</v>
      </c>
    </row>
    <row r="120" spans="1:53" ht="15.75" x14ac:dyDescent="0.25">
      <c r="A120" s="11" t="s">
        <v>653</v>
      </c>
      <c r="Q120" s="11" t="str">
        <f t="shared" si="3"/>
        <v/>
      </c>
      <c r="R120" s="13">
        <f t="shared" si="4"/>
        <v>0</v>
      </c>
      <c r="S120" s="24">
        <f t="shared" si="5"/>
        <v>0</v>
      </c>
      <c r="U120" s="11">
        <f>SUM(G120,J120,M120)</f>
        <v>0</v>
      </c>
    </row>
    <row r="121" spans="1:53" ht="15.75" x14ac:dyDescent="0.25">
      <c r="A121" s="11" t="s">
        <v>654</v>
      </c>
      <c r="Q121" s="11" t="str">
        <f t="shared" si="3"/>
        <v/>
      </c>
      <c r="R121" s="13">
        <f t="shared" si="4"/>
        <v>0</v>
      </c>
      <c r="S121" s="24">
        <f t="shared" si="5"/>
        <v>0</v>
      </c>
      <c r="U121" s="11">
        <f>SUM(G121,J121,M121)</f>
        <v>0</v>
      </c>
    </row>
    <row r="122" spans="1:53" ht="15.75" x14ac:dyDescent="0.25">
      <c r="A122" s="11" t="s">
        <v>655</v>
      </c>
      <c r="Q122" s="11" t="str">
        <f t="shared" si="3"/>
        <v/>
      </c>
      <c r="R122" s="13">
        <f t="shared" si="4"/>
        <v>0</v>
      </c>
      <c r="S122" s="24">
        <f t="shared" si="5"/>
        <v>0</v>
      </c>
      <c r="U122" s="11">
        <f>SUM(G122,J122,M122)</f>
        <v>0</v>
      </c>
    </row>
    <row r="123" spans="1:53" s="25" customFormat="1" ht="15.75" x14ac:dyDescent="0.25">
      <c r="H123" s="26"/>
      <c r="I123" s="27"/>
      <c r="K123" s="26"/>
      <c r="L123" s="27"/>
      <c r="N123" s="26"/>
      <c r="O123" s="27"/>
      <c r="R123" s="28"/>
      <c r="S123" s="29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</row>
    <row r="124" spans="1:53" ht="15.75" x14ac:dyDescent="0.25">
      <c r="A124" s="11" t="s">
        <v>656</v>
      </c>
      <c r="Q124" s="11" t="str">
        <f t="shared" si="3"/>
        <v/>
      </c>
      <c r="R124" s="13">
        <f t="shared" si="4"/>
        <v>0</v>
      </c>
      <c r="S124" s="24">
        <f t="shared" si="5"/>
        <v>0</v>
      </c>
      <c r="U124" s="11">
        <f>SUM(G124,J124,M124)</f>
        <v>0</v>
      </c>
      <c r="Y124" s="11">
        <f>SUM(R124,R126,R125,R127,-AB124)</f>
        <v>0</v>
      </c>
      <c r="AB124" s="11">
        <f>MIN(R124:R127)</f>
        <v>0</v>
      </c>
    </row>
    <row r="125" spans="1:53" ht="15.75" x14ac:dyDescent="0.25">
      <c r="A125" s="11" t="s">
        <v>657</v>
      </c>
      <c r="Q125" s="11" t="str">
        <f t="shared" si="3"/>
        <v/>
      </c>
      <c r="R125" s="13">
        <f t="shared" si="4"/>
        <v>0</v>
      </c>
      <c r="S125" s="24">
        <f t="shared" si="5"/>
        <v>0</v>
      </c>
      <c r="U125" s="11">
        <f>SUM(G125,J125,M125)</f>
        <v>0</v>
      </c>
    </row>
    <row r="126" spans="1:53" ht="15.75" x14ac:dyDescent="0.25">
      <c r="A126" s="11" t="s">
        <v>658</v>
      </c>
      <c r="Q126" s="11" t="str">
        <f t="shared" si="3"/>
        <v/>
      </c>
      <c r="R126" s="13">
        <f t="shared" si="4"/>
        <v>0</v>
      </c>
      <c r="S126" s="24">
        <f t="shared" si="5"/>
        <v>0</v>
      </c>
      <c r="U126" s="11">
        <f>SUM(G126,J126,M126)</f>
        <v>0</v>
      </c>
    </row>
    <row r="127" spans="1:53" ht="15.75" x14ac:dyDescent="0.25">
      <c r="A127" s="11" t="s">
        <v>659</v>
      </c>
      <c r="Q127" s="11" t="str">
        <f t="shared" si="3"/>
        <v/>
      </c>
      <c r="R127" s="13">
        <f t="shared" si="4"/>
        <v>0</v>
      </c>
      <c r="S127" s="24">
        <f t="shared" si="5"/>
        <v>0</v>
      </c>
      <c r="U127" s="11">
        <f>SUM(G127,J127,M127)</f>
        <v>0</v>
      </c>
    </row>
    <row r="128" spans="1:53" s="25" customFormat="1" ht="15.75" x14ac:dyDescent="0.25">
      <c r="H128" s="26"/>
      <c r="I128" s="27"/>
      <c r="K128" s="26"/>
      <c r="L128" s="27"/>
      <c r="N128" s="26"/>
      <c r="O128" s="27"/>
      <c r="R128" s="28"/>
      <c r="S128" s="29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</row>
    <row r="129" spans="1:53" ht="15.75" x14ac:dyDescent="0.25">
      <c r="A129" s="11" t="s">
        <v>660</v>
      </c>
      <c r="Q129" s="11" t="str">
        <f t="shared" si="3"/>
        <v/>
      </c>
      <c r="R129" s="13">
        <f t="shared" si="4"/>
        <v>0</v>
      </c>
      <c r="S129" s="24">
        <f t="shared" si="5"/>
        <v>0</v>
      </c>
      <c r="U129" s="11">
        <f>SUM(G129,J129,M129)</f>
        <v>0</v>
      </c>
      <c r="Y129" s="11">
        <f>SUM(R129,R131,R130,R132,-AB129)</f>
        <v>0</v>
      </c>
      <c r="AB129" s="11">
        <f>MIN(R129:R132)</f>
        <v>0</v>
      </c>
    </row>
    <row r="130" spans="1:53" ht="15.75" x14ac:dyDescent="0.25">
      <c r="A130" s="11" t="s">
        <v>661</v>
      </c>
      <c r="Q130" s="11" t="str">
        <f t="shared" si="3"/>
        <v/>
      </c>
      <c r="R130" s="13">
        <f t="shared" si="4"/>
        <v>0</v>
      </c>
      <c r="S130" s="24">
        <f t="shared" si="5"/>
        <v>0</v>
      </c>
      <c r="U130" s="11">
        <f>SUM(G130,J130,M130)</f>
        <v>0</v>
      </c>
    </row>
    <row r="131" spans="1:53" ht="15.75" x14ac:dyDescent="0.25">
      <c r="A131" s="11" t="s">
        <v>662</v>
      </c>
      <c r="Q131" s="11" t="str">
        <f t="shared" si="3"/>
        <v/>
      </c>
      <c r="R131" s="13">
        <f t="shared" si="4"/>
        <v>0</v>
      </c>
      <c r="S131" s="24">
        <f t="shared" si="5"/>
        <v>0</v>
      </c>
      <c r="U131" s="11">
        <f>SUM(G131,J131,M131)</f>
        <v>0</v>
      </c>
    </row>
    <row r="132" spans="1:53" ht="15.75" x14ac:dyDescent="0.25">
      <c r="A132" s="11" t="s">
        <v>663</v>
      </c>
      <c r="Q132" s="11" t="str">
        <f t="shared" si="3"/>
        <v/>
      </c>
      <c r="R132" s="13">
        <f t="shared" si="4"/>
        <v>0</v>
      </c>
      <c r="S132" s="24">
        <f t="shared" si="5"/>
        <v>0</v>
      </c>
      <c r="U132" s="11">
        <f>SUM(G132,J132,M132)</f>
        <v>0</v>
      </c>
    </row>
    <row r="133" spans="1:53" s="25" customFormat="1" ht="15.75" x14ac:dyDescent="0.25">
      <c r="H133" s="26"/>
      <c r="I133" s="27"/>
      <c r="K133" s="26"/>
      <c r="L133" s="27"/>
      <c r="N133" s="26"/>
      <c r="O133" s="27"/>
      <c r="R133" s="28"/>
      <c r="S133" s="29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</row>
    <row r="134" spans="1:53" ht="15.75" x14ac:dyDescent="0.25">
      <c r="A134" s="11" t="s">
        <v>664</v>
      </c>
      <c r="Q134" s="11" t="str">
        <f t="shared" ref="Q134:Q152" si="6">IF(P134="1violation",-7*1,IF(P134="2violations",-7*2,IF(P134="3violations",-7*3,IF(P134="",""))))</f>
        <v/>
      </c>
      <c r="R134" s="13">
        <f t="shared" ref="R134:R152" si="7">SUM(I134,L134,O134,Q134)</f>
        <v>0</v>
      </c>
      <c r="S134" s="24">
        <f t="shared" ref="S134:S152" si="8">IF(H134="S",1*1)+IF(K134="S",1*1)+IF(N134="S",1*1)</f>
        <v>0</v>
      </c>
      <c r="U134" s="11">
        <f>SUM(G134,J134,M134)</f>
        <v>0</v>
      </c>
      <c r="Y134" s="11">
        <f>SUM(R134,R136,R135,R137,-AB134)</f>
        <v>0</v>
      </c>
      <c r="AB134" s="11">
        <f>MIN(R134:R137)</f>
        <v>0</v>
      </c>
    </row>
    <row r="135" spans="1:53" ht="15.75" x14ac:dyDescent="0.25">
      <c r="A135" s="11" t="s">
        <v>665</v>
      </c>
      <c r="Q135" s="11" t="str">
        <f t="shared" si="6"/>
        <v/>
      </c>
      <c r="R135" s="13">
        <f t="shared" si="7"/>
        <v>0</v>
      </c>
      <c r="S135" s="24">
        <f t="shared" si="8"/>
        <v>0</v>
      </c>
      <c r="U135" s="11">
        <f>SUM(G135,J135,M135)</f>
        <v>0</v>
      </c>
    </row>
    <row r="136" spans="1:53" ht="15.75" x14ac:dyDescent="0.25">
      <c r="A136" s="11" t="s">
        <v>666</v>
      </c>
      <c r="Q136" s="11" t="str">
        <f t="shared" si="6"/>
        <v/>
      </c>
      <c r="R136" s="13">
        <f t="shared" si="7"/>
        <v>0</v>
      </c>
      <c r="S136" s="24">
        <f t="shared" si="8"/>
        <v>0</v>
      </c>
      <c r="U136" s="11">
        <f>SUM(G136,J136,M136)</f>
        <v>0</v>
      </c>
    </row>
    <row r="137" spans="1:53" ht="15.75" x14ac:dyDescent="0.25">
      <c r="A137" s="11" t="s">
        <v>667</v>
      </c>
      <c r="Q137" s="11" t="str">
        <f t="shared" si="6"/>
        <v/>
      </c>
      <c r="R137" s="13">
        <f t="shared" si="7"/>
        <v>0</v>
      </c>
      <c r="S137" s="24">
        <f t="shared" si="8"/>
        <v>0</v>
      </c>
      <c r="U137" s="11">
        <f>SUM(G137,J137,M137)</f>
        <v>0</v>
      </c>
    </row>
    <row r="138" spans="1:53" s="25" customFormat="1" ht="15.75" x14ac:dyDescent="0.25">
      <c r="H138" s="26"/>
      <c r="I138" s="27"/>
      <c r="K138" s="26"/>
      <c r="L138" s="27"/>
      <c r="N138" s="26"/>
      <c r="O138" s="27"/>
      <c r="R138" s="28"/>
      <c r="S138" s="29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</row>
    <row r="139" spans="1:53" ht="15.75" x14ac:dyDescent="0.25">
      <c r="A139" s="11" t="s">
        <v>668</v>
      </c>
      <c r="Q139" s="11" t="str">
        <f t="shared" si="6"/>
        <v/>
      </c>
      <c r="R139" s="13">
        <f t="shared" si="7"/>
        <v>0</v>
      </c>
      <c r="S139" s="24">
        <f t="shared" si="8"/>
        <v>0</v>
      </c>
      <c r="U139" s="11">
        <f>SUM(G139,J139,M139)</f>
        <v>0</v>
      </c>
      <c r="Y139" s="11">
        <f>SUM(R139,R141,R140,R142,-AB139)</f>
        <v>0</v>
      </c>
      <c r="AB139" s="11">
        <f>MIN(R139:R142)</f>
        <v>0</v>
      </c>
    </row>
    <row r="140" spans="1:53" ht="15.75" x14ac:dyDescent="0.25">
      <c r="A140" s="11" t="s">
        <v>669</v>
      </c>
      <c r="Q140" s="11" t="str">
        <f t="shared" si="6"/>
        <v/>
      </c>
      <c r="R140" s="13">
        <f t="shared" si="7"/>
        <v>0</v>
      </c>
      <c r="S140" s="24">
        <f t="shared" si="8"/>
        <v>0</v>
      </c>
      <c r="U140" s="11">
        <f>SUM(G140,J140,M140)</f>
        <v>0</v>
      </c>
    </row>
    <row r="141" spans="1:53" ht="15.75" x14ac:dyDescent="0.25">
      <c r="A141" s="11" t="s">
        <v>670</v>
      </c>
      <c r="Q141" s="11" t="str">
        <f t="shared" si="6"/>
        <v/>
      </c>
      <c r="R141" s="13">
        <f t="shared" si="7"/>
        <v>0</v>
      </c>
      <c r="S141" s="24">
        <f t="shared" si="8"/>
        <v>0</v>
      </c>
      <c r="U141" s="11">
        <f>SUM(G141,J141,M141)</f>
        <v>0</v>
      </c>
    </row>
    <row r="142" spans="1:53" ht="15.75" x14ac:dyDescent="0.25">
      <c r="A142" s="11" t="s">
        <v>671</v>
      </c>
      <c r="Q142" s="11" t="str">
        <f t="shared" si="6"/>
        <v/>
      </c>
      <c r="R142" s="13">
        <f t="shared" si="7"/>
        <v>0</v>
      </c>
      <c r="S142" s="24">
        <f t="shared" si="8"/>
        <v>0</v>
      </c>
      <c r="U142" s="11">
        <f>SUM(G142,J142,M142)</f>
        <v>0</v>
      </c>
    </row>
    <row r="143" spans="1:53" s="25" customFormat="1" ht="15.75" x14ac:dyDescent="0.25">
      <c r="H143" s="26"/>
      <c r="I143" s="27"/>
      <c r="K143" s="26"/>
      <c r="L143" s="27"/>
      <c r="N143" s="26"/>
      <c r="O143" s="27"/>
      <c r="R143" s="28"/>
      <c r="S143" s="29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</row>
    <row r="144" spans="1:53" ht="15.75" x14ac:dyDescent="0.25">
      <c r="A144" s="11" t="s">
        <v>672</v>
      </c>
      <c r="Q144" s="11" t="str">
        <f t="shared" si="6"/>
        <v/>
      </c>
      <c r="R144" s="13">
        <f t="shared" si="7"/>
        <v>0</v>
      </c>
      <c r="S144" s="24">
        <f t="shared" si="8"/>
        <v>0</v>
      </c>
      <c r="U144" s="11">
        <f>SUM(G144,J144,M144)</f>
        <v>0</v>
      </c>
      <c r="Y144" s="11">
        <f>SUM(R144,R146,R145,R147,-AB144)</f>
        <v>0</v>
      </c>
      <c r="AB144" s="11">
        <f>MIN(R144:R147)</f>
        <v>0</v>
      </c>
    </row>
    <row r="145" spans="1:53" ht="15.75" x14ac:dyDescent="0.25">
      <c r="A145" s="11" t="s">
        <v>673</v>
      </c>
      <c r="Q145" s="11" t="str">
        <f t="shared" si="6"/>
        <v/>
      </c>
      <c r="R145" s="13">
        <f t="shared" si="7"/>
        <v>0</v>
      </c>
      <c r="S145" s="24">
        <f t="shared" si="8"/>
        <v>0</v>
      </c>
      <c r="U145" s="11">
        <f>SUM(G145,J145,M145)</f>
        <v>0</v>
      </c>
    </row>
    <row r="146" spans="1:53" ht="15.75" x14ac:dyDescent="0.25">
      <c r="A146" s="11" t="s">
        <v>674</v>
      </c>
      <c r="Q146" s="11" t="str">
        <f t="shared" si="6"/>
        <v/>
      </c>
      <c r="R146" s="13">
        <f t="shared" si="7"/>
        <v>0</v>
      </c>
      <c r="S146" s="24">
        <f t="shared" si="8"/>
        <v>0</v>
      </c>
      <c r="U146" s="11">
        <f>SUM(G146,J146,M146)</f>
        <v>0</v>
      </c>
    </row>
    <row r="147" spans="1:53" ht="15.75" x14ac:dyDescent="0.25">
      <c r="A147" s="11" t="s">
        <v>675</v>
      </c>
      <c r="Q147" s="11" t="str">
        <f t="shared" si="6"/>
        <v/>
      </c>
      <c r="R147" s="13">
        <f t="shared" si="7"/>
        <v>0</v>
      </c>
      <c r="S147" s="24">
        <f t="shared" si="8"/>
        <v>0</v>
      </c>
      <c r="U147" s="11">
        <f>SUM(G147,J147,M147)</f>
        <v>0</v>
      </c>
    </row>
    <row r="148" spans="1:53" s="25" customFormat="1" ht="15.75" x14ac:dyDescent="0.25">
      <c r="H148" s="26"/>
      <c r="I148" s="27"/>
      <c r="K148" s="26"/>
      <c r="L148" s="27"/>
      <c r="N148" s="26"/>
      <c r="O148" s="27"/>
      <c r="R148" s="28"/>
      <c r="S148" s="29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</row>
    <row r="149" spans="1:53" ht="15.75" x14ac:dyDescent="0.25">
      <c r="A149" s="11" t="s">
        <v>676</v>
      </c>
      <c r="Q149" s="11" t="str">
        <f t="shared" si="6"/>
        <v/>
      </c>
      <c r="R149" s="13">
        <f t="shared" si="7"/>
        <v>0</v>
      </c>
      <c r="S149" s="24">
        <f t="shared" si="8"/>
        <v>0</v>
      </c>
      <c r="U149" s="11">
        <f>SUM(G149,J149,M149)</f>
        <v>0</v>
      </c>
      <c r="Y149" s="11">
        <f>SUM(R149,R151,R150,R152,-AB149)</f>
        <v>0</v>
      </c>
      <c r="AB149" s="11">
        <f>MIN(R149:R152)</f>
        <v>0</v>
      </c>
    </row>
    <row r="150" spans="1:53" ht="15.75" x14ac:dyDescent="0.25">
      <c r="A150" s="11" t="s">
        <v>677</v>
      </c>
      <c r="Q150" s="11" t="str">
        <f t="shared" si="6"/>
        <v/>
      </c>
      <c r="R150" s="13">
        <f t="shared" si="7"/>
        <v>0</v>
      </c>
      <c r="S150" s="24">
        <f t="shared" si="8"/>
        <v>0</v>
      </c>
      <c r="U150" s="11">
        <f>SUM(G150,J150,M150)</f>
        <v>0</v>
      </c>
    </row>
    <row r="151" spans="1:53" ht="15.75" x14ac:dyDescent="0.25">
      <c r="A151" s="11" t="s">
        <v>678</v>
      </c>
      <c r="Q151" s="11" t="str">
        <f t="shared" si="6"/>
        <v/>
      </c>
      <c r="R151" s="13">
        <f t="shared" si="7"/>
        <v>0</v>
      </c>
      <c r="S151" s="24">
        <f t="shared" si="8"/>
        <v>0</v>
      </c>
      <c r="U151" s="11">
        <f>SUM(G151,J151,M151)</f>
        <v>0</v>
      </c>
    </row>
    <row r="152" spans="1:53" ht="15.75" x14ac:dyDescent="0.25">
      <c r="A152" s="11" t="s">
        <v>679</v>
      </c>
      <c r="Q152" s="11" t="str">
        <f t="shared" si="6"/>
        <v/>
      </c>
      <c r="R152" s="13">
        <f t="shared" si="7"/>
        <v>0</v>
      </c>
      <c r="S152" s="24">
        <f t="shared" si="8"/>
        <v>0</v>
      </c>
      <c r="U152" s="11">
        <f>SUM(G152,J152,M152)</f>
        <v>0</v>
      </c>
    </row>
  </sheetData>
  <conditionalFormatting sqref="S4:S152">
    <cfRule type="cellIs" dxfId="106" priority="2" operator="equal">
      <formula>2</formula>
    </cfRule>
  </conditionalFormatting>
  <conditionalFormatting sqref="Q1:Q1048576">
    <cfRule type="cellIs" dxfId="105" priority="6" operator="between">
      <formula>-21</formula>
      <formula>-8</formula>
    </cfRule>
    <cfRule type="cellIs" dxfId="104" priority="7" operator="between">
      <formula>-8</formula>
      <formula>-21</formula>
    </cfRule>
  </conditionalFormatting>
  <conditionalFormatting sqref="R1:S2 R153:S1048576 R4:R152 S3">
    <cfRule type="cellIs" dxfId="103" priority="5" operator="equal">
      <formula>15</formula>
    </cfRule>
  </conditionalFormatting>
  <conditionalFormatting sqref="S4:S152">
    <cfRule type="cellIs" dxfId="102" priority="3" operator="equal">
      <formula>3</formula>
    </cfRule>
  </conditionalFormatting>
  <conditionalFormatting sqref="T4:XFD152 A45:C45 E45:R45 A48:R152 C46:R47 A46:A47 A4:R38 A41:R44 A39:C40 E39:R40">
    <cfRule type="expression" dxfId="101" priority="4">
      <formula>$Q4&lt;=-8</formula>
    </cfRule>
  </conditionalFormatting>
  <conditionalFormatting sqref="R3">
    <cfRule type="cellIs" dxfId="100" priority="1" operator="equal">
      <formula>15</formula>
    </cfRule>
  </conditionalFormatting>
  <conditionalFormatting sqref="B46">
    <cfRule type="expression" dxfId="99" priority="286">
      <formula>$Q47&lt;=-8</formula>
    </cfRule>
  </conditionalFormatting>
  <dataValidations count="2">
    <dataValidation type="list" allowBlank="1" showInputMessage="1" showErrorMessage="1" sqref="H4:H7 H9:H12 H14:H17 H19:H22 H24:H27 H29:H32 H34:H37 H39:H42 H44:H47 H49:H52 H54:H57 H59:H62 H64:H67 H69:H72 H74:H77 H79:H82 H84:H87 H89:H92 H94:H97 H99:H102 H104:H107 H109:H112 H114:H117 H119:H122 H124:H127 H129:H132 H134:H137 H139:H142 H144:H147 H149:H152 K4:K7 N4:N7 K9:K12 N9:N12 K14:K17 N14:N17 K19:K22 N19:N22 K24:K27 N24:N27 K29:K32 N29:N32 K34:K37 N34:N37 K39:K42 N39:N42 K44:K47 N44:N47 K49:K52 N49:N52 K54:K57 N54:N57 K59:K62 N59:N62 K64:K67 N64:N67 K69:K72 N69:N72 K74:K77 N74:N77 K79:K82 N79:N82 K84:K87 N84:N87 K89:K92 N89:N92 K94:K97 N94:N97 K99:K102 N99:N102 K104:K107 N104:N107 K109:K112 N109:N112 K114:K117 N114:N117 K119:K122 N119:N122 K124:K127 N124:N127 K129:K132 N129:N132 K134:K137 N134:N137 K139:K142 N139:N142 K144:K147 N144:N147 K149:K152 N149:N152" xr:uid="{5EF57728-1746-7E42-BE75-4355434437EB}">
      <formula1>$X$1:$AB$1</formula1>
    </dataValidation>
    <dataValidation type="list" allowBlank="1" showInputMessage="1" showErrorMessage="1" sqref="P4:P152" xr:uid="{45232741-790D-954B-A7AE-134AC4882FFA}">
      <formula1>$AC$1:$AE$1</formula1>
    </dataValidation>
  </dataValidations>
  <pageMargins left="0.7" right="0.7" top="0.75" bottom="0.75" header="0.3" footer="0.3"/>
  <pageSetup scale="4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Humorous Monologues</vt:lpstr>
      <vt:lpstr>HumorousMR</vt:lpstr>
      <vt:lpstr>Dramatic</vt:lpstr>
      <vt:lpstr>DramaticMR</vt:lpstr>
      <vt:lpstr>Classical</vt:lpstr>
      <vt:lpstr>ClassicalMR</vt:lpstr>
      <vt:lpstr>Contemporary</vt:lpstr>
      <vt:lpstr>ContemporaryMR</vt:lpstr>
      <vt:lpstr>Pantomime</vt:lpstr>
      <vt:lpstr>PantomimeMR</vt:lpstr>
      <vt:lpstr>MusicalTheatre</vt:lpstr>
      <vt:lpstr>MusicalMR</vt:lpstr>
      <vt:lpstr>One-Acts</vt:lpstr>
      <vt:lpstr>Sweepstakes</vt:lpstr>
    </vt:vector>
  </TitlesOfParts>
  <Company>Canyons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Long, Joshua</dc:creator>
  <cp:lastModifiedBy>UHSAA Office</cp:lastModifiedBy>
  <cp:lastPrinted>2019-04-07T03:10:06Z</cp:lastPrinted>
  <dcterms:created xsi:type="dcterms:W3CDTF">2014-02-11T20:34:55Z</dcterms:created>
  <dcterms:modified xsi:type="dcterms:W3CDTF">2019-04-24T15:14:07Z</dcterms:modified>
</cp:coreProperties>
</file>